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5480" windowHeight="9855"/>
  </bookViews>
  <sheets>
    <sheet name="Example" sheetId="8" r:id="rId1"/>
    <sheet name="Example Averages" sheetId="6" r:id="rId2"/>
    <sheet name="Archival" sheetId="1" r:id="rId3"/>
    <sheet name="Reference" sheetId="2" r:id="rId4"/>
    <sheet name="Upload" sheetId="5" r:id="rId5"/>
    <sheet name="Averages" sheetId="7" r:id="rId6"/>
  </sheets>
  <calcPr calcId="145621"/>
</workbook>
</file>

<file path=xl/calcChain.xml><?xml version="1.0" encoding="utf-8"?>
<calcChain xmlns="http://schemas.openxmlformats.org/spreadsheetml/2006/main">
  <c r="AO18" i="6" l="1"/>
  <c r="AN18" i="6"/>
  <c r="AM18" i="6"/>
  <c r="AL18" i="6"/>
  <c r="AK18" i="6"/>
  <c r="AJ18" i="6"/>
  <c r="AI18" i="6"/>
  <c r="AH18" i="6"/>
  <c r="AG18" i="6"/>
  <c r="AF18" i="6"/>
  <c r="AE18" i="6"/>
  <c r="AD18" i="6"/>
  <c r="AC18" i="6"/>
  <c r="AB18" i="6"/>
  <c r="Z18" i="6"/>
  <c r="Y18" i="6"/>
  <c r="X18" i="6"/>
  <c r="W18" i="6"/>
  <c r="T18" i="6"/>
  <c r="S18" i="6"/>
  <c r="Q18" i="6"/>
  <c r="O18" i="6"/>
  <c r="N18" i="6"/>
  <c r="M18" i="6"/>
  <c r="L18" i="6"/>
  <c r="K18" i="6"/>
  <c r="J18" i="6"/>
  <c r="I18" i="6"/>
  <c r="H18" i="6"/>
  <c r="G18" i="6"/>
  <c r="AA15" i="6"/>
  <c r="AA18" i="6" s="1"/>
  <c r="AO10" i="6"/>
  <c r="AN10" i="6"/>
  <c r="AM10" i="6"/>
  <c r="AL10" i="6"/>
  <c r="AK10" i="6"/>
  <c r="AJ10" i="6"/>
  <c r="AI10" i="6"/>
  <c r="AH10" i="6"/>
  <c r="AG10" i="6"/>
  <c r="AF10" i="6"/>
  <c r="AE10" i="6"/>
  <c r="AD10" i="6"/>
  <c r="AC10" i="6"/>
  <c r="AB10" i="6"/>
  <c r="AA10" i="6"/>
  <c r="Z10" i="6"/>
  <c r="Y10" i="6"/>
  <c r="X10" i="6"/>
  <c r="W10" i="6"/>
  <c r="T10" i="6"/>
  <c r="S10" i="6"/>
  <c r="Q10" i="6"/>
  <c r="O10" i="6"/>
  <c r="N10" i="6"/>
  <c r="M10" i="6"/>
  <c r="L10" i="6"/>
  <c r="K10" i="6"/>
  <c r="J10" i="6"/>
  <c r="I10" i="6"/>
  <c r="H10" i="6"/>
  <c r="G10" i="6"/>
  <c r="R13" i="8"/>
  <c r="P13" i="8"/>
  <c r="P12" i="8"/>
  <c r="R12" i="8" s="1"/>
  <c r="R11" i="8"/>
  <c r="P11" i="8"/>
  <c r="P10" i="8"/>
  <c r="R10" i="8" s="1"/>
  <c r="R9" i="8"/>
  <c r="P9" i="8"/>
  <c r="P8" i="8"/>
  <c r="R8" i="8" s="1"/>
  <c r="R7" i="8"/>
  <c r="P7" i="8"/>
</calcChain>
</file>

<file path=xl/comments1.xml><?xml version="1.0" encoding="utf-8"?>
<comments xmlns="http://schemas.openxmlformats.org/spreadsheetml/2006/main">
  <authors>
    <author>Moltedo</author>
  </authors>
  <commentList>
    <comment ref="F6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A - Single, perfect match, no modifications required (apart from edible portion, if indicated).
A2 - Exact match, but multiple selections, need weighting.
B - Similar, single match
B2 - Similar match, multiple selections, need weighting
C - Poor, single match
C2 - Poor match, multiple selections, need weighting
D - Calories estimated by ADePT using unit calorie cost</t>
        </r>
      </text>
    </comment>
    <comment ref="P6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fd_car=100 - Water - Protein - Fat - Alcohol - Fibre - Ash</t>
        </r>
      </text>
    </comment>
    <comment ref="AP7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From reference file Protein Digestibility Values.xls. Rice polished</t>
        </r>
      </text>
    </comment>
    <comment ref="AP9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Estimated as 86 from average of vegetables in reference table Protein Digestibility Values.xls.</t>
        </r>
      </text>
    </comment>
    <comment ref="AP10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Estimated as 86 from average of vegetables in reference table Protein Digestibility Values.xls.</t>
        </r>
      </text>
    </comment>
    <comment ref="AP11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From reference file Protein Digestibility Values.xls. Egg whole unprocessed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Estimation based on assumption that only 1/20 of nutrients is going to the liquid tea/coffee</t>
        </r>
      </text>
    </comment>
    <comment ref="AE12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I assume 0</t>
        </r>
      </text>
    </comment>
    <comment ref="AF12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I assume 0</t>
        </r>
      </text>
    </comment>
    <comment ref="AG12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I assume 0</t>
        </r>
      </text>
    </comment>
    <comment ref="AH12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I assume 0</t>
        </r>
      </text>
    </comment>
    <comment ref="AI12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I assume 0</t>
        </r>
      </text>
    </comment>
    <comment ref="AJ12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I assume 0</t>
        </r>
      </text>
    </comment>
    <comment ref="AL12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I assume 0</t>
        </r>
      </text>
    </comment>
    <comment ref="AM12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I assume 0</t>
        </r>
      </text>
    </comment>
    <comment ref="AN12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I assume 0</t>
        </r>
      </text>
    </comment>
    <comment ref="AO12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I assume 0</t>
        </r>
      </text>
    </comment>
    <comment ref="AP13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Estimated as 0</t>
        </r>
      </text>
    </comment>
    <comment ref="I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J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K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L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M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N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O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P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Q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S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T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U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V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W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X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Y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Z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AA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AB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AC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AD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AE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AF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AG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AH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AI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AJ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AK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AL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AM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AN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AO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AP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</commentList>
</comments>
</file>

<file path=xl/comments2.xml><?xml version="1.0" encoding="utf-8"?>
<comments xmlns="http://schemas.openxmlformats.org/spreadsheetml/2006/main">
  <authors>
    <author>Moltedo</author>
  </authors>
  <commentList>
    <comment ref="P1" authorId="0">
      <text>
        <r>
          <rPr>
            <b/>
            <sz val="8"/>
            <color indexed="81"/>
            <rFont val="Tahoma"/>
          </rPr>
          <t>Moltedo:</t>
        </r>
        <r>
          <rPr>
            <sz val="8"/>
            <color indexed="81"/>
            <rFont val="Tahoma"/>
          </rPr>
          <t xml:space="preserve">
fd_car=100 - Water - Protein - Fat - Alcohol - Fibre - Ash</t>
        </r>
      </text>
    </comment>
    <comment ref="AA15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estimated as Vit A in RAE*12</t>
        </r>
      </text>
    </comment>
  </commentList>
</comments>
</file>

<file path=xl/comments3.xml><?xml version="1.0" encoding="utf-8"?>
<comments xmlns="http://schemas.openxmlformats.org/spreadsheetml/2006/main">
  <authors>
    <author>Moltedo</author>
  </authors>
  <commentList>
    <comment ref="F3" authorId="0">
      <text>
        <r>
          <rPr>
            <b/>
            <sz val="8"/>
            <color indexed="81"/>
            <rFont val="Tahoma"/>
          </rPr>
          <t>Moltedo:</t>
        </r>
        <r>
          <rPr>
            <sz val="8"/>
            <color indexed="81"/>
            <rFont val="Tahoma"/>
          </rPr>
          <t xml:space="preserve">
A - Single, perfect match, no modifications required (apart from edible portion, if indicated).
A2 - Exact match, but multiple selections, need weighting.
B - Similar, single match
B2 - Similar match, multiple selections, need weighting
C - Poor, single match
C2 - Poor match, multiple selections, need weighting
D - Calories estimated by ADePT using unit calorie cost</t>
        </r>
      </text>
    </comment>
    <comment ref="P3" authorId="0">
      <text>
        <r>
          <rPr>
            <b/>
            <sz val="8"/>
            <color indexed="81"/>
            <rFont val="Tahoma"/>
          </rPr>
          <t>Moltedo:</t>
        </r>
        <r>
          <rPr>
            <sz val="8"/>
            <color indexed="81"/>
            <rFont val="Tahoma"/>
          </rPr>
          <t xml:space="preserve">
fd_car=100 - Water - Protein - Fat - Alcohol - Fibre - Ash</t>
        </r>
      </text>
    </comment>
    <comment ref="R3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fd_kcal=fd_pro*4+fd_fat*9+fd_car*4+fd_fib*2+fd_alc*7</t>
        </r>
      </text>
    </comment>
  </commentList>
</comments>
</file>

<file path=xl/comments4.xml><?xml version="1.0" encoding="utf-8"?>
<comments xmlns="http://schemas.openxmlformats.org/spreadsheetml/2006/main">
  <authors>
    <author>Moltedo</author>
  </authors>
  <commentList>
    <comment ref="F3" authorId="0">
      <text>
        <r>
          <rPr>
            <b/>
            <sz val="8"/>
            <color indexed="81"/>
            <rFont val="Tahoma"/>
          </rPr>
          <t>Moltedo:</t>
        </r>
        <r>
          <rPr>
            <sz val="8"/>
            <color indexed="81"/>
            <rFont val="Tahoma"/>
          </rPr>
          <t xml:space="preserve">
A - Single, perfect match, no modifications required (apart from edible portion, if indicated).
A2 - Exact match, but multiple selections, need weighting.
B - Similar, single match
B2 - Similar match, multiple selections, need weighting
C - Poor, single match
C2 - Poor match, multiple selections, need weighting
D - Calories estimated by ADePT using unit calorie cost</t>
        </r>
      </text>
    </comment>
    <comment ref="P3" authorId="0">
      <text>
        <r>
          <rPr>
            <b/>
            <sz val="8"/>
            <color indexed="81"/>
            <rFont val="Tahoma"/>
          </rPr>
          <t>Moltedo:</t>
        </r>
        <r>
          <rPr>
            <sz val="8"/>
            <color indexed="81"/>
            <rFont val="Tahoma"/>
          </rPr>
          <t xml:space="preserve">
fd_car=100 - Water - Protein - Fat - Alcohol - Fibre - Ash</t>
        </r>
      </text>
    </comment>
    <comment ref="R3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fd_kcal=fd_pro*4+fd_fat*9+fd_car*4+fd_fib*2+fd_alc*7</t>
        </r>
      </text>
    </comment>
  </commentList>
</comments>
</file>

<file path=xl/comments5.xml><?xml version="1.0" encoding="utf-8"?>
<comments xmlns="http://schemas.openxmlformats.org/spreadsheetml/2006/main">
  <authors>
    <author>Moltedo</author>
  </authors>
  <commentList>
    <comment ref="P1" authorId="0">
      <text>
        <r>
          <rPr>
            <b/>
            <sz val="8"/>
            <color indexed="81"/>
            <rFont val="Tahoma"/>
          </rPr>
          <t>Moltedo:</t>
        </r>
        <r>
          <rPr>
            <sz val="8"/>
            <color indexed="81"/>
            <rFont val="Tahoma"/>
          </rPr>
          <t xml:space="preserve">
fd_car=100 - Water - Protein - Fat - Alcohol - Fibre - Ash</t>
        </r>
      </text>
    </comment>
  </commentList>
</comments>
</file>

<file path=xl/sharedStrings.xml><?xml version="1.0" encoding="utf-8"?>
<sst xmlns="http://schemas.openxmlformats.org/spreadsheetml/2006/main" count="338" uniqueCount="171">
  <si>
    <t>Calories (Kcal)</t>
  </si>
  <si>
    <t>Reference Food Composition Table (FCT)</t>
  </si>
  <si>
    <t>Food code in FCT</t>
  </si>
  <si>
    <t>Food description in FCT</t>
  </si>
  <si>
    <t>Carbohydrates including fiber (Total) (grams)</t>
  </si>
  <si>
    <t>Water (grams)</t>
  </si>
  <si>
    <t>Ash (grams)</t>
  </si>
  <si>
    <t>USDA</t>
  </si>
  <si>
    <t>Rice, white, short-grain, raw</t>
  </si>
  <si>
    <t>Banana ripe</t>
  </si>
  <si>
    <t>Bananas, raw</t>
  </si>
  <si>
    <t>Tomato, raw</t>
  </si>
  <si>
    <t>Tomatoes, red, ripe, raw, year round average</t>
  </si>
  <si>
    <t>Beer</t>
  </si>
  <si>
    <t xml:space="preserve">Alcoholic beverage, beer, regular, all  </t>
  </si>
  <si>
    <t>Lunch</t>
  </si>
  <si>
    <t>09040</t>
  </si>
  <si>
    <t>01123</t>
  </si>
  <si>
    <t>item_cod</t>
  </si>
  <si>
    <t>desc</t>
  </si>
  <si>
    <t>refuse</t>
  </si>
  <si>
    <t>item_grp</t>
  </si>
  <si>
    <t>Reference FCT</t>
  </si>
  <si>
    <t xml:space="preserve">Food Item Index Matching </t>
  </si>
  <si>
    <t>Water</t>
  </si>
  <si>
    <t>Ash</t>
  </si>
  <si>
    <t>fd_pro</t>
  </si>
  <si>
    <t>fd_fat</t>
  </si>
  <si>
    <t>fd_fib</t>
  </si>
  <si>
    <t>fd_alc</t>
  </si>
  <si>
    <t>Carbohydrates including fiber</t>
  </si>
  <si>
    <t>fd_car</t>
  </si>
  <si>
    <t>Calories</t>
  </si>
  <si>
    <t>fd_kcal</t>
  </si>
  <si>
    <t>calcium</t>
  </si>
  <si>
    <t>iron</t>
  </si>
  <si>
    <t>fe_anim</t>
  </si>
  <si>
    <t>fe_nanim</t>
  </si>
  <si>
    <t>vit_c</t>
  </si>
  <si>
    <t>vit_b1</t>
  </si>
  <si>
    <t>vit_b2</t>
  </si>
  <si>
    <t>retinol</t>
  </si>
  <si>
    <t>betacar</t>
  </si>
  <si>
    <t>rae_vita</t>
  </si>
  <si>
    <t>vit_b6</t>
  </si>
  <si>
    <t>vit_b12</t>
  </si>
  <si>
    <t>isoleuc</t>
  </si>
  <si>
    <t>leucine</t>
  </si>
  <si>
    <t>lysine</t>
  </si>
  <si>
    <t>methion</t>
  </si>
  <si>
    <t>phenyl</t>
  </si>
  <si>
    <t>threon</t>
  </si>
  <si>
    <t>trypto</t>
  </si>
  <si>
    <t>valine</t>
  </si>
  <si>
    <t>histid</t>
  </si>
  <si>
    <t>cysteine</t>
  </si>
  <si>
    <t>tyrosine</t>
  </si>
  <si>
    <r>
      <t xml:space="preserve">Food item code in Household Survey </t>
    </r>
    <r>
      <rPr>
        <b/>
        <sz val="11"/>
        <color indexed="10"/>
        <rFont val="Calibri"/>
        <family val="2"/>
      </rPr>
      <t>(item_cod)</t>
    </r>
  </si>
  <si>
    <r>
      <t xml:space="preserve">Food item description in Household Survey </t>
    </r>
    <r>
      <rPr>
        <b/>
        <sz val="11"/>
        <color indexed="10"/>
        <rFont val="Calibri"/>
        <family val="2"/>
      </rPr>
      <t>(desc)</t>
    </r>
  </si>
  <si>
    <r>
      <t xml:space="preserve">Refuse factor </t>
    </r>
    <r>
      <rPr>
        <b/>
        <sz val="11"/>
        <color indexed="10"/>
        <rFont val="Calibri"/>
        <family val="2"/>
      </rPr>
      <t>(refuse)</t>
    </r>
  </si>
  <si>
    <r>
      <t xml:space="preserve">Item Group </t>
    </r>
    <r>
      <rPr>
        <b/>
        <sz val="11"/>
        <color indexed="10"/>
        <rFont val="Calibri"/>
        <family val="2"/>
      </rPr>
      <t>(item_grp)</t>
    </r>
  </si>
  <si>
    <r>
      <t xml:space="preserve">Protein (grams) </t>
    </r>
    <r>
      <rPr>
        <b/>
        <sz val="11"/>
        <color indexed="10"/>
        <rFont val="Calibri"/>
        <family val="2"/>
      </rPr>
      <t>(fd_pro)</t>
    </r>
  </si>
  <si>
    <r>
      <t xml:space="preserve">Fat (grams) </t>
    </r>
    <r>
      <rPr>
        <b/>
        <sz val="11"/>
        <color indexed="10"/>
        <rFont val="Calibri"/>
        <family val="2"/>
      </rPr>
      <t>(fd_fat)</t>
    </r>
  </si>
  <si>
    <r>
      <t xml:space="preserve">Fiber (grams) </t>
    </r>
    <r>
      <rPr>
        <b/>
        <sz val="11"/>
        <color indexed="10"/>
        <rFont val="Calibri"/>
        <family val="2"/>
      </rPr>
      <t>(fd_fib)</t>
    </r>
  </si>
  <si>
    <r>
      <t xml:space="preserve">Alcohol (grams) </t>
    </r>
    <r>
      <rPr>
        <b/>
        <sz val="11"/>
        <color indexed="10"/>
        <rFont val="Calibri"/>
        <family val="2"/>
      </rPr>
      <t>(fd_alc)</t>
    </r>
  </si>
  <si>
    <r>
      <t xml:space="preserve">Available Carbohydrates by difference (grams) </t>
    </r>
    <r>
      <rPr>
        <b/>
        <sz val="11"/>
        <color indexed="10"/>
        <rFont val="Calibri"/>
        <family val="2"/>
      </rPr>
      <t>(fd_car)</t>
    </r>
  </si>
  <si>
    <r>
      <t xml:space="preserve">Computed calories (Kcal) </t>
    </r>
    <r>
      <rPr>
        <b/>
        <sz val="11"/>
        <color indexed="10"/>
        <rFont val="Calibri"/>
        <family val="2"/>
      </rPr>
      <t>(fd_kcal)</t>
    </r>
  </si>
  <si>
    <r>
      <t xml:space="preserve">Calcium (milligrams) </t>
    </r>
    <r>
      <rPr>
        <b/>
        <sz val="11"/>
        <color indexed="10"/>
        <rFont val="Calibri"/>
        <family val="2"/>
      </rPr>
      <t>(calcium)</t>
    </r>
  </si>
  <si>
    <r>
      <t xml:space="preserve">Iron (milligrams) </t>
    </r>
    <r>
      <rPr>
        <b/>
        <sz val="11"/>
        <color indexed="10"/>
        <rFont val="Calibri"/>
        <family val="2"/>
      </rPr>
      <t>(iron)</t>
    </r>
  </si>
  <si>
    <r>
      <t xml:space="preserve">Animal iron (milligrams) </t>
    </r>
    <r>
      <rPr>
        <b/>
        <sz val="11"/>
        <color indexed="10"/>
        <rFont val="Calibri"/>
        <family val="2"/>
      </rPr>
      <t>(fe_anim)</t>
    </r>
  </si>
  <si>
    <r>
      <t xml:space="preserve">Non animal iron (milligrams) </t>
    </r>
    <r>
      <rPr>
        <b/>
        <sz val="11"/>
        <color indexed="10"/>
        <rFont val="Calibri"/>
        <family val="2"/>
      </rPr>
      <t>(fe_nanim)</t>
    </r>
  </si>
  <si>
    <r>
      <t xml:space="preserve">Vitamin C (Ascorbic Acid) (milligrams) </t>
    </r>
    <r>
      <rPr>
        <b/>
        <sz val="11"/>
        <color indexed="10"/>
        <rFont val="Calibri"/>
        <family val="2"/>
      </rPr>
      <t>(vit_c)</t>
    </r>
  </si>
  <si>
    <r>
      <t xml:space="preserve">Vitamin B1 (Thiamine) (milligrams) </t>
    </r>
    <r>
      <rPr>
        <b/>
        <sz val="11"/>
        <color indexed="10"/>
        <rFont val="Calibri"/>
        <family val="2"/>
      </rPr>
      <t>(vit_b1)</t>
    </r>
  </si>
  <si>
    <r>
      <t xml:space="preserve">Vitamin B2 (Riboflavin) (milligrams) </t>
    </r>
    <r>
      <rPr>
        <b/>
        <sz val="11"/>
        <color indexed="10"/>
        <rFont val="Calibri"/>
        <family val="2"/>
      </rPr>
      <t>(vit_b2)</t>
    </r>
  </si>
  <si>
    <r>
      <t xml:space="preserve">Retinol (micrograms) </t>
    </r>
    <r>
      <rPr>
        <b/>
        <sz val="11"/>
        <color indexed="10"/>
        <rFont val="Calibri"/>
        <family val="2"/>
      </rPr>
      <t>(retinol)</t>
    </r>
  </si>
  <si>
    <r>
      <t xml:space="preserve">Betacaroteno (micrograms) </t>
    </r>
    <r>
      <rPr>
        <b/>
        <sz val="11"/>
        <color indexed="10"/>
        <rFont val="Calibri"/>
        <family val="2"/>
      </rPr>
      <t>(betacar)</t>
    </r>
  </si>
  <si>
    <r>
      <t xml:space="preserve">Vitamin A (micrograms of Retinol Activity Equivalent) </t>
    </r>
    <r>
      <rPr>
        <b/>
        <sz val="11"/>
        <color indexed="10"/>
        <rFont val="Calibri"/>
        <family val="2"/>
      </rPr>
      <t>(rae_vita)</t>
    </r>
  </si>
  <si>
    <r>
      <t xml:space="preserve">Vitamin B6 (Pyridoxine) (milligrams) </t>
    </r>
    <r>
      <rPr>
        <b/>
        <sz val="11"/>
        <color indexed="10"/>
        <rFont val="Calibri"/>
        <family val="2"/>
      </rPr>
      <t>(vit_b6)</t>
    </r>
  </si>
  <si>
    <r>
      <t xml:space="preserve">Vitamin B12 (Cobalamine) (micrograms) </t>
    </r>
    <r>
      <rPr>
        <b/>
        <sz val="11"/>
        <color indexed="10"/>
        <rFont val="Calibri"/>
        <family val="2"/>
      </rPr>
      <t>(vit_b12)</t>
    </r>
  </si>
  <si>
    <r>
      <t xml:space="preserve">Isoleucine (grams) </t>
    </r>
    <r>
      <rPr>
        <b/>
        <sz val="11"/>
        <color indexed="10"/>
        <rFont val="Calibri"/>
        <family val="2"/>
      </rPr>
      <t>(isoleuc)</t>
    </r>
  </si>
  <si>
    <r>
      <t xml:space="preserve">Leucine (grams) </t>
    </r>
    <r>
      <rPr>
        <b/>
        <sz val="11"/>
        <color indexed="10"/>
        <rFont val="Calibri"/>
        <family val="2"/>
      </rPr>
      <t>(leucine)</t>
    </r>
  </si>
  <si>
    <r>
      <t xml:space="preserve">Lysine (grams) </t>
    </r>
    <r>
      <rPr>
        <b/>
        <sz val="11"/>
        <color indexed="10"/>
        <rFont val="Calibri"/>
        <family val="2"/>
      </rPr>
      <t>(lysine)</t>
    </r>
  </si>
  <si>
    <r>
      <t xml:space="preserve">Methionine (grams) </t>
    </r>
    <r>
      <rPr>
        <b/>
        <sz val="11"/>
        <color indexed="10"/>
        <rFont val="Calibri"/>
        <family val="2"/>
      </rPr>
      <t>(methion)</t>
    </r>
  </si>
  <si>
    <r>
      <t xml:space="preserve">Phenylalanine (grams) </t>
    </r>
    <r>
      <rPr>
        <b/>
        <sz val="11"/>
        <color indexed="10"/>
        <rFont val="Calibri"/>
        <family val="2"/>
      </rPr>
      <t>(phenyl)</t>
    </r>
  </si>
  <si>
    <r>
      <t xml:space="preserve">Threonine (grams) </t>
    </r>
    <r>
      <rPr>
        <b/>
        <sz val="11"/>
        <color indexed="10"/>
        <rFont val="Calibri"/>
        <family val="2"/>
      </rPr>
      <t>(threon)</t>
    </r>
  </si>
  <si>
    <r>
      <t xml:space="preserve">Tryptophan (grams) </t>
    </r>
    <r>
      <rPr>
        <b/>
        <sz val="11"/>
        <color indexed="10"/>
        <rFont val="Calibri"/>
        <family val="2"/>
      </rPr>
      <t>(trypto)</t>
    </r>
  </si>
  <si>
    <r>
      <t xml:space="preserve">Valine (grams) </t>
    </r>
    <r>
      <rPr>
        <b/>
        <sz val="11"/>
        <color indexed="10"/>
        <rFont val="Calibri"/>
        <family val="2"/>
      </rPr>
      <t>(valine)</t>
    </r>
  </si>
  <si>
    <r>
      <t xml:space="preserve">Histidine (grams) </t>
    </r>
    <r>
      <rPr>
        <b/>
        <sz val="11"/>
        <color indexed="10"/>
        <rFont val="Calibri"/>
        <family val="2"/>
      </rPr>
      <t>(histid)</t>
    </r>
  </si>
  <si>
    <r>
      <t xml:space="preserve">Cystine (grams) </t>
    </r>
    <r>
      <rPr>
        <b/>
        <sz val="11"/>
        <color indexed="10"/>
        <rFont val="Calibri"/>
        <family val="2"/>
      </rPr>
      <t>(cysteine)</t>
    </r>
  </si>
  <si>
    <r>
      <t xml:space="preserve">Tyrosine (grams) </t>
    </r>
    <r>
      <rPr>
        <b/>
        <sz val="11"/>
        <color indexed="10"/>
        <rFont val="Calibri"/>
        <family val="2"/>
      </rPr>
      <t>(tyrosine)</t>
    </r>
  </si>
  <si>
    <t>Egg, whole, raw, fresh</t>
  </si>
  <si>
    <r>
      <t xml:space="preserve">Total Fat (grams) </t>
    </r>
    <r>
      <rPr>
        <b/>
        <sz val="11"/>
        <color indexed="10"/>
        <rFont val="Calibri"/>
        <family val="2"/>
      </rPr>
      <t>(fd_fat)</t>
    </r>
  </si>
  <si>
    <r>
      <t xml:space="preserve">Total Fiber (grams) </t>
    </r>
    <r>
      <rPr>
        <b/>
        <sz val="11"/>
        <color indexed="10"/>
        <rFont val="Calibri"/>
        <family val="2"/>
      </rPr>
      <t>(fd_fib)</t>
    </r>
  </si>
  <si>
    <t>Example of the input Data File 4 (FACTORS) format</t>
  </si>
  <si>
    <t>Archival of the input Data File 4 (FACTORS)</t>
  </si>
  <si>
    <t>Template of the input Data File 4 (FACTORS)</t>
  </si>
  <si>
    <t>Data File 4 (FACTORS) to upload</t>
  </si>
  <si>
    <t xml:space="preserve">Food Item Index Matching (Read the text in the comment of this cell)
</t>
  </si>
  <si>
    <t>20036</t>
  </si>
  <si>
    <t>Rice, brown, long-grain, raw</t>
  </si>
  <si>
    <t>20040</t>
  </si>
  <si>
    <t>Rice, brown, medium-grain, raw</t>
  </si>
  <si>
    <t>20052</t>
  </si>
  <si>
    <t>20054</t>
  </si>
  <si>
    <t>Rice, white, glutinous, raw</t>
  </si>
  <si>
    <t>20444</t>
  </si>
  <si>
    <t>Rice, white, long-grain, regular, raw, unenriched</t>
  </si>
  <si>
    <t>20450</t>
  </si>
  <si>
    <t>Rice, white, medium-grain, raw, unenriched</t>
  </si>
  <si>
    <t>20452</t>
  </si>
  <si>
    <t>Rice, white, short-grain, raw, unenriched</t>
  </si>
  <si>
    <t>Weighting factor</t>
  </si>
  <si>
    <t>A2</t>
  </si>
  <si>
    <t>From weighted average</t>
  </si>
  <si>
    <t>A</t>
  </si>
  <si>
    <t>11527</t>
  </si>
  <si>
    <t>Tomatoes, green, raw</t>
  </si>
  <si>
    <t>11529</t>
  </si>
  <si>
    <t>11695</t>
  </si>
  <si>
    <t>Tomatoes, orange, raw</t>
  </si>
  <si>
    <t>11696</t>
  </si>
  <si>
    <t>Tomatoes, yellow, raw</t>
  </si>
  <si>
    <r>
      <t xml:space="preserve">Food item code in Household Survey </t>
    </r>
    <r>
      <rPr>
        <b/>
        <sz val="11"/>
        <color indexed="10"/>
        <rFont val="Calibri"/>
        <family val="2"/>
        <scheme val="minor"/>
      </rPr>
      <t>(item_cod)</t>
    </r>
  </si>
  <si>
    <r>
      <t xml:space="preserve">Food item description in Household Survey </t>
    </r>
    <r>
      <rPr>
        <b/>
        <sz val="11"/>
        <color indexed="10"/>
        <rFont val="Calibri"/>
        <family val="2"/>
        <scheme val="minor"/>
      </rPr>
      <t>(desc)</t>
    </r>
  </si>
  <si>
    <r>
      <t xml:space="preserve">Refuse factor </t>
    </r>
    <r>
      <rPr>
        <b/>
        <sz val="11"/>
        <color indexed="10"/>
        <rFont val="Calibri"/>
        <family val="2"/>
        <scheme val="minor"/>
      </rPr>
      <t>(refuse)</t>
    </r>
  </si>
  <si>
    <r>
      <t xml:space="preserve">Item Group </t>
    </r>
    <r>
      <rPr>
        <b/>
        <sz val="11"/>
        <color indexed="10"/>
        <rFont val="Calibri"/>
        <family val="2"/>
        <scheme val="minor"/>
      </rPr>
      <t>(item_grp)</t>
    </r>
  </si>
  <si>
    <r>
      <t xml:space="preserve">Protein (grams) </t>
    </r>
    <r>
      <rPr>
        <b/>
        <sz val="11"/>
        <color indexed="10"/>
        <rFont val="Calibri"/>
        <family val="2"/>
        <scheme val="minor"/>
      </rPr>
      <t>(fd_pro)</t>
    </r>
  </si>
  <si>
    <r>
      <t xml:space="preserve">Fat (grams) </t>
    </r>
    <r>
      <rPr>
        <b/>
        <sz val="11"/>
        <color indexed="10"/>
        <rFont val="Calibri"/>
        <family val="2"/>
        <scheme val="minor"/>
      </rPr>
      <t>(fd_fat)</t>
    </r>
  </si>
  <si>
    <r>
      <t xml:space="preserve">Fiber (grams) </t>
    </r>
    <r>
      <rPr>
        <b/>
        <sz val="11"/>
        <color indexed="10"/>
        <rFont val="Calibri"/>
        <family val="2"/>
        <scheme val="minor"/>
      </rPr>
      <t>(fd_fib)</t>
    </r>
  </si>
  <si>
    <r>
      <t xml:space="preserve">Alcohol (grams) </t>
    </r>
    <r>
      <rPr>
        <b/>
        <sz val="11"/>
        <color indexed="10"/>
        <rFont val="Calibri"/>
        <family val="2"/>
        <scheme val="minor"/>
      </rPr>
      <t>(fd_alc)</t>
    </r>
  </si>
  <si>
    <r>
      <t xml:space="preserve">Available Carbohydrates by difference (grams) </t>
    </r>
    <r>
      <rPr>
        <b/>
        <sz val="11"/>
        <color indexed="10"/>
        <rFont val="Calibri"/>
        <family val="2"/>
        <scheme val="minor"/>
      </rPr>
      <t>(fd_car)</t>
    </r>
  </si>
  <si>
    <r>
      <t xml:space="preserve">Computed calories (Kcal) </t>
    </r>
    <r>
      <rPr>
        <b/>
        <sz val="11"/>
        <color indexed="10"/>
        <rFont val="Calibri"/>
        <family val="2"/>
        <scheme val="minor"/>
      </rPr>
      <t>(fd_kcal)</t>
    </r>
  </si>
  <si>
    <r>
      <t xml:space="preserve">Calcium (milligrams) </t>
    </r>
    <r>
      <rPr>
        <b/>
        <sz val="11"/>
        <color indexed="10"/>
        <rFont val="Calibri"/>
        <family val="2"/>
        <scheme val="minor"/>
      </rPr>
      <t>(calcium)</t>
    </r>
  </si>
  <si>
    <r>
      <t xml:space="preserve">Iron (milligrams) </t>
    </r>
    <r>
      <rPr>
        <b/>
        <sz val="11"/>
        <color indexed="10"/>
        <rFont val="Calibri"/>
        <family val="2"/>
        <scheme val="minor"/>
      </rPr>
      <t>(iron)</t>
    </r>
  </si>
  <si>
    <r>
      <t xml:space="preserve">Animal iron (milligrams) </t>
    </r>
    <r>
      <rPr>
        <b/>
        <sz val="11"/>
        <color indexed="10"/>
        <rFont val="Calibri"/>
        <family val="2"/>
        <scheme val="minor"/>
      </rPr>
      <t>(fe_anim)</t>
    </r>
  </si>
  <si>
    <r>
      <t xml:space="preserve">Non animal iron (milligrams) </t>
    </r>
    <r>
      <rPr>
        <b/>
        <sz val="11"/>
        <color indexed="10"/>
        <rFont val="Calibri"/>
        <family val="2"/>
        <scheme val="minor"/>
      </rPr>
      <t>(fe_nanim)</t>
    </r>
  </si>
  <si>
    <r>
      <t xml:space="preserve">Vitamin C (Ascorbic Acid) (milligrams) </t>
    </r>
    <r>
      <rPr>
        <b/>
        <sz val="11"/>
        <color indexed="10"/>
        <rFont val="Calibri"/>
        <family val="2"/>
        <scheme val="minor"/>
      </rPr>
      <t>(vit_c)</t>
    </r>
  </si>
  <si>
    <r>
      <t xml:space="preserve">Vitamin B1 (Thiamine) (milligrams) </t>
    </r>
    <r>
      <rPr>
        <b/>
        <sz val="11"/>
        <color indexed="10"/>
        <rFont val="Calibri"/>
        <family val="2"/>
        <scheme val="minor"/>
      </rPr>
      <t>(vit_b1)</t>
    </r>
  </si>
  <si>
    <r>
      <t xml:space="preserve">Vitamin B2 (Riboflavin) (milligrams) </t>
    </r>
    <r>
      <rPr>
        <b/>
        <sz val="11"/>
        <color indexed="10"/>
        <rFont val="Calibri"/>
        <family val="2"/>
        <scheme val="minor"/>
      </rPr>
      <t>(vit_b2)</t>
    </r>
  </si>
  <si>
    <r>
      <t xml:space="preserve">Retinol (micrograms) </t>
    </r>
    <r>
      <rPr>
        <b/>
        <sz val="11"/>
        <color indexed="10"/>
        <rFont val="Calibri"/>
        <family val="2"/>
        <scheme val="minor"/>
      </rPr>
      <t>(retinol)</t>
    </r>
  </si>
  <si>
    <r>
      <t xml:space="preserve">Betacaroteno (micrograms) </t>
    </r>
    <r>
      <rPr>
        <b/>
        <sz val="11"/>
        <color indexed="10"/>
        <rFont val="Calibri"/>
        <family val="2"/>
        <scheme val="minor"/>
      </rPr>
      <t>(betacar)</t>
    </r>
  </si>
  <si>
    <r>
      <t xml:space="preserve">Vitamin A (micrograms of Retinol Activity Equivalent) </t>
    </r>
    <r>
      <rPr>
        <b/>
        <sz val="11"/>
        <color indexed="10"/>
        <rFont val="Calibri"/>
        <family val="2"/>
        <scheme val="minor"/>
      </rPr>
      <t>(rae_vita)</t>
    </r>
  </si>
  <si>
    <r>
      <t xml:space="preserve">Vitamin B6 (Pyridoxine) (milligrams) </t>
    </r>
    <r>
      <rPr>
        <b/>
        <sz val="11"/>
        <color indexed="10"/>
        <rFont val="Calibri"/>
        <family val="2"/>
        <scheme val="minor"/>
      </rPr>
      <t>(vit_b6)</t>
    </r>
  </si>
  <si>
    <r>
      <t xml:space="preserve">Vitamin B12 (Cobalamine) (micrograms) </t>
    </r>
    <r>
      <rPr>
        <b/>
        <sz val="11"/>
        <color indexed="10"/>
        <rFont val="Calibri"/>
        <family val="2"/>
        <scheme val="minor"/>
      </rPr>
      <t>(vit_b12)</t>
    </r>
  </si>
  <si>
    <r>
      <t xml:space="preserve">Isoleucine (grams) </t>
    </r>
    <r>
      <rPr>
        <b/>
        <sz val="11"/>
        <color indexed="10"/>
        <rFont val="Calibri"/>
        <family val="2"/>
        <scheme val="minor"/>
      </rPr>
      <t>(isoleuc)</t>
    </r>
  </si>
  <si>
    <r>
      <t xml:space="preserve">Leucine (grams) </t>
    </r>
    <r>
      <rPr>
        <b/>
        <sz val="11"/>
        <color indexed="10"/>
        <rFont val="Calibri"/>
        <family val="2"/>
        <scheme val="minor"/>
      </rPr>
      <t>(leucine)</t>
    </r>
  </si>
  <si>
    <r>
      <t xml:space="preserve">Lysine (grams) </t>
    </r>
    <r>
      <rPr>
        <b/>
        <sz val="11"/>
        <color indexed="10"/>
        <rFont val="Calibri"/>
        <family val="2"/>
        <scheme val="minor"/>
      </rPr>
      <t>(lysine)</t>
    </r>
  </si>
  <si>
    <r>
      <t xml:space="preserve">Methionine (grams) </t>
    </r>
    <r>
      <rPr>
        <b/>
        <sz val="11"/>
        <color indexed="10"/>
        <rFont val="Calibri"/>
        <family val="2"/>
        <scheme val="minor"/>
      </rPr>
      <t>(methion)</t>
    </r>
  </si>
  <si>
    <r>
      <t xml:space="preserve">Phenylalanine (grams) </t>
    </r>
    <r>
      <rPr>
        <b/>
        <sz val="11"/>
        <color indexed="10"/>
        <rFont val="Calibri"/>
        <family val="2"/>
        <scheme val="minor"/>
      </rPr>
      <t>(phenyl)</t>
    </r>
  </si>
  <si>
    <r>
      <t xml:space="preserve">Threonine (grams) </t>
    </r>
    <r>
      <rPr>
        <b/>
        <sz val="11"/>
        <color indexed="10"/>
        <rFont val="Calibri"/>
        <family val="2"/>
        <scheme val="minor"/>
      </rPr>
      <t>(threon)</t>
    </r>
  </si>
  <si>
    <r>
      <t xml:space="preserve">Tryptophan (grams) </t>
    </r>
    <r>
      <rPr>
        <b/>
        <sz val="11"/>
        <color indexed="10"/>
        <rFont val="Calibri"/>
        <family val="2"/>
        <scheme val="minor"/>
      </rPr>
      <t>(trypto)</t>
    </r>
  </si>
  <si>
    <r>
      <t xml:space="preserve">Valine (grams) </t>
    </r>
    <r>
      <rPr>
        <b/>
        <sz val="11"/>
        <color indexed="10"/>
        <rFont val="Calibri"/>
        <family val="2"/>
        <scheme val="minor"/>
      </rPr>
      <t>(valine)</t>
    </r>
  </si>
  <si>
    <r>
      <t xml:space="preserve">Histidine (grams) </t>
    </r>
    <r>
      <rPr>
        <b/>
        <sz val="11"/>
        <color indexed="10"/>
        <rFont val="Calibri"/>
        <family val="2"/>
        <scheme val="minor"/>
      </rPr>
      <t>(histid)</t>
    </r>
  </si>
  <si>
    <r>
      <t xml:space="preserve">Cystine (grams) </t>
    </r>
    <r>
      <rPr>
        <b/>
        <sz val="11"/>
        <color indexed="10"/>
        <rFont val="Calibri"/>
        <family val="2"/>
        <scheme val="minor"/>
      </rPr>
      <t>(cysteine)</t>
    </r>
  </si>
  <si>
    <r>
      <t xml:space="preserve">Tyrosine (grams) </t>
    </r>
    <r>
      <rPr>
        <b/>
        <sz val="11"/>
        <color indexed="10"/>
        <rFont val="Calibri"/>
        <family val="2"/>
        <scheme val="minor"/>
      </rPr>
      <t>(tyrosine)</t>
    </r>
  </si>
  <si>
    <t>Chicken, eggs raw</t>
  </si>
  <si>
    <t>B</t>
  </si>
  <si>
    <t>D</t>
  </si>
  <si>
    <t>Rice, starch</t>
  </si>
  <si>
    <t>Cornstarch</t>
  </si>
  <si>
    <t>Tea leaves</t>
  </si>
  <si>
    <t>DAN</t>
  </si>
  <si>
    <t>0304</t>
  </si>
  <si>
    <t>Tea, leaves</t>
  </si>
  <si>
    <t>Rice grain, raw</t>
  </si>
  <si>
    <r>
      <t xml:space="preserve">Protein Digestibility (%) </t>
    </r>
    <r>
      <rPr>
        <b/>
        <sz val="11"/>
        <color indexed="10"/>
        <rFont val="Calibri"/>
        <family val="2"/>
      </rPr>
      <t>(pro_dig)</t>
    </r>
  </si>
  <si>
    <r>
      <t xml:space="preserve">Protein Digestibility (%) </t>
    </r>
    <r>
      <rPr>
        <b/>
        <sz val="11"/>
        <color indexed="10"/>
        <rFont val="Calibri"/>
        <family val="2"/>
        <scheme val="minor"/>
      </rPr>
      <t>(pro_dig)</t>
    </r>
  </si>
  <si>
    <t>pro_dig</t>
  </si>
  <si>
    <t>Well defined, just one entry</t>
  </si>
  <si>
    <t>Not very well defined (average in Example Average)</t>
  </si>
  <si>
    <t>Estimation based on the assumption that only 1/20 of nutrients is going to the liquid tea/coffee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</si>
</sst>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0"/>
      <name val="Arial"/>
    </font>
    <font>
      <sz val="8"/>
      <name val="Arial"/>
      <family val="2"/>
    </font>
    <font>
      <sz val="10"/>
      <name val="MS Sans Serif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</font>
    <font>
      <b/>
      <sz val="8"/>
      <color indexed="81"/>
      <name val="Tahoma"/>
    </font>
    <font>
      <b/>
      <sz val="11"/>
      <color indexed="10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10"/>
      <name val="Calibri"/>
      <family val="2"/>
      <scheme val="minor"/>
    </font>
    <font>
      <b/>
      <u/>
      <sz val="11"/>
      <color theme="4" tint="-0.249977111117893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</borders>
  <cellStyleXfs count="5">
    <xf numFmtId="0" fontId="0" fillId="0" borderId="0"/>
    <xf numFmtId="0" fontId="2" fillId="0" borderId="0"/>
    <xf numFmtId="4" fontId="13" fillId="0" borderId="0" applyFill="0" applyBorder="0" applyAlignment="0" applyProtection="0"/>
    <xf numFmtId="3" fontId="13" fillId="0" borderId="0" applyFill="0" applyBorder="0" applyAlignment="0" applyProtection="0"/>
    <xf numFmtId="0" fontId="13" fillId="0" borderId="0" applyNumberFormat="0" applyFill="0" applyBorder="0" applyAlignment="0" applyProtection="0"/>
  </cellStyleXfs>
  <cellXfs count="50">
    <xf numFmtId="0" fontId="0" fillId="0" borderId="0" xfId="0"/>
    <xf numFmtId="0" fontId="8" fillId="0" borderId="0" xfId="0" applyFont="1"/>
    <xf numFmtId="0" fontId="9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1" fontId="8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/>
    <xf numFmtId="0" fontId="8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/>
    </xf>
    <xf numFmtId="0" fontId="8" fillId="0" borderId="1" xfId="0" applyFont="1" applyBorder="1"/>
    <xf numFmtId="0" fontId="10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9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0" fontId="12" fillId="0" borderId="0" xfId="0" applyFont="1"/>
    <xf numFmtId="0" fontId="8" fillId="0" borderId="0" xfId="0" applyNumberFormat="1" applyFont="1" applyFill="1" applyAlignment="1">
      <alignment horizontal="left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8" fillId="0" borderId="1" xfId="0" quotePrefix="1" applyNumberFormat="1" applyFont="1" applyFill="1" applyBorder="1" applyAlignment="1">
      <alignment horizontal="center" vertical="center"/>
    </xf>
    <xf numFmtId="0" fontId="8" fillId="0" borderId="1" xfId="0" quotePrefix="1" applyNumberFormat="1" applyFont="1" applyFill="1" applyBorder="1" applyAlignment="1">
      <alignment horizontal="left" wrapText="1"/>
    </xf>
    <xf numFmtId="164" fontId="8" fillId="0" borderId="1" xfId="0" applyNumberFormat="1" applyFont="1" applyBorder="1" applyAlignment="1">
      <alignment horizontal="center" vertical="center"/>
    </xf>
    <xf numFmtId="0" fontId="12" fillId="0" borderId="1" xfId="0" applyFont="1" applyBorder="1"/>
    <xf numFmtId="0" fontId="8" fillId="0" borderId="1" xfId="0" applyNumberFormat="1" applyFont="1" applyFill="1" applyBorder="1" applyAlignment="1">
      <alignment horizontal="left" wrapText="1"/>
    </xf>
    <xf numFmtId="0" fontId="12" fillId="0" borderId="2" xfId="0" applyFont="1" applyBorder="1"/>
    <xf numFmtId="0" fontId="8" fillId="0" borderId="2" xfId="0" applyFont="1" applyBorder="1"/>
    <xf numFmtId="0" fontId="8" fillId="0" borderId="1" xfId="0" quotePrefix="1" applyNumberFormat="1" applyFont="1" applyFill="1" applyBorder="1" applyAlignment="1">
      <alignment horizontal="left" vertical="center"/>
    </xf>
    <xf numFmtId="0" fontId="8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9" fillId="0" borderId="0" xfId="0" applyFont="1"/>
    <xf numFmtId="0" fontId="8" fillId="5" borderId="1" xfId="0" applyFont="1" applyFill="1" applyBorder="1" applyAlignment="1">
      <alignment horizontal="left" vertical="center"/>
    </xf>
    <xf numFmtId="0" fontId="8" fillId="6" borderId="1" xfId="0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7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2" fontId="8" fillId="0" borderId="1" xfId="0" quotePrefix="1" applyNumberFormat="1" applyFont="1" applyFill="1" applyBorder="1" applyAlignment="1">
      <alignment horizontal="center" vertical="center"/>
    </xf>
  </cellXfs>
  <cellStyles count="5">
    <cellStyle name="Comma [0] 2" xfId="2"/>
    <cellStyle name="Currency 2" xfId="3"/>
    <cellStyle name="Normal" xfId="0" builtinId="0"/>
    <cellStyle name="Normal 2" xfId="4"/>
    <cellStyle name="Standard_FDB602c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266700</xdr:colOff>
      <xdr:row>8</xdr:row>
      <xdr:rowOff>333375</xdr:rowOff>
    </xdr:from>
    <xdr:to>
      <xdr:col>9</xdr:col>
      <xdr:colOff>266700</xdr:colOff>
      <xdr:row>14</xdr:row>
      <xdr:rowOff>123825</xdr:rowOff>
    </xdr:to>
    <xdr:cxnSp macro="">
      <xdr:nvCxnSpPr>
        <xdr:cNvPr id="2" name="Straight Arrow Connector 1"/>
        <xdr:cNvCxnSpPr/>
      </xdr:nvCxnSpPr>
      <xdr:spPr>
        <a:xfrm>
          <a:off x="8201025" y="3381375"/>
          <a:ext cx="0" cy="20764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15</xdr:col>
      <xdr:colOff>95250</xdr:colOff>
      <xdr:row>17</xdr:row>
      <xdr:rowOff>123825</xdr:rowOff>
    </xdr:from>
    <xdr:to>
      <xdr:col>18</xdr:col>
      <xdr:colOff>561975</xdr:colOff>
      <xdr:row>21</xdr:row>
      <xdr:rowOff>85725</xdr:rowOff>
    </xdr:to>
    <xdr:pic>
      <xdr:nvPicPr>
        <xdr:cNvPr id="3" name="Picture 14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687175" y="6638925"/>
          <a:ext cx="2447925" cy="914400"/>
        </a:xfrm>
        <a:prstGeom prst="rect">
          <a:avLst/>
        </a:prstGeom>
        <a:noFill/>
      </xdr:spPr>
    </xdr:pic>
    <xdr:clientData/>
  </xdr:twoCellAnchor>
  <xdr:twoCellAnchor>
    <xdr:from>
      <xdr:col>16</xdr:col>
      <xdr:colOff>295275</xdr:colOff>
      <xdr:row>13</xdr:row>
      <xdr:rowOff>238125</xdr:rowOff>
    </xdr:from>
    <xdr:to>
      <xdr:col>16</xdr:col>
      <xdr:colOff>295275</xdr:colOff>
      <xdr:row>17</xdr:row>
      <xdr:rowOff>66675</xdr:rowOff>
    </xdr:to>
    <xdr:cxnSp macro="">
      <xdr:nvCxnSpPr>
        <xdr:cNvPr id="4" name="Straight Arrow Connector 3"/>
        <xdr:cNvCxnSpPr/>
      </xdr:nvCxnSpPr>
      <xdr:spPr>
        <a:xfrm>
          <a:off x="12553950" y="5191125"/>
          <a:ext cx="0" cy="13906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333375</xdr:colOff>
      <xdr:row>13</xdr:row>
      <xdr:rowOff>247650</xdr:rowOff>
    </xdr:from>
    <xdr:to>
      <xdr:col>17</xdr:col>
      <xdr:colOff>333375</xdr:colOff>
      <xdr:row>17</xdr:row>
      <xdr:rowOff>76200</xdr:rowOff>
    </xdr:to>
    <xdr:cxnSp macro="">
      <xdr:nvCxnSpPr>
        <xdr:cNvPr id="5" name="Straight Arrow Connector 4"/>
        <xdr:cNvCxnSpPr/>
      </xdr:nvCxnSpPr>
      <xdr:spPr>
        <a:xfrm>
          <a:off x="13201650" y="5200650"/>
          <a:ext cx="0" cy="13906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6</xdr:col>
      <xdr:colOff>57150</xdr:colOff>
      <xdr:row>15</xdr:row>
      <xdr:rowOff>0</xdr:rowOff>
    </xdr:from>
    <xdr:to>
      <xdr:col>13</xdr:col>
      <xdr:colOff>371475</xdr:colOff>
      <xdr:row>20</xdr:row>
      <xdr:rowOff>9525</xdr:rowOff>
    </xdr:to>
    <xdr:pic>
      <xdr:nvPicPr>
        <xdr:cNvPr id="6" name="Picture 15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029325" y="5524500"/>
          <a:ext cx="4714875" cy="1762125"/>
        </a:xfrm>
        <a:prstGeom prst="rect">
          <a:avLst/>
        </a:prstGeom>
        <a:noFill/>
      </xdr:spPr>
    </xdr:pic>
    <xdr:clientData/>
  </xdr:twoCellAnchor>
  <xdr:twoCellAnchor>
    <xdr:from>
      <xdr:col>14</xdr:col>
      <xdr:colOff>47625</xdr:colOff>
      <xdr:row>3</xdr:row>
      <xdr:rowOff>142875</xdr:rowOff>
    </xdr:from>
    <xdr:to>
      <xdr:col>14</xdr:col>
      <xdr:colOff>266701</xdr:colOff>
      <xdr:row>5</xdr:row>
      <xdr:rowOff>133351</xdr:rowOff>
    </xdr:to>
    <xdr:cxnSp macro="">
      <xdr:nvCxnSpPr>
        <xdr:cNvPr id="7" name="Straight Arrow Connector 6"/>
        <xdr:cNvCxnSpPr/>
      </xdr:nvCxnSpPr>
      <xdr:spPr>
        <a:xfrm flipH="1" flipV="1">
          <a:off x="11029950" y="714375"/>
          <a:ext cx="219076" cy="37147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304800</xdr:colOff>
      <xdr:row>2</xdr:row>
      <xdr:rowOff>19050</xdr:rowOff>
    </xdr:from>
    <xdr:to>
      <xdr:col>15</xdr:col>
      <xdr:colOff>314325</xdr:colOff>
      <xdr:row>5</xdr:row>
      <xdr:rowOff>133351</xdr:rowOff>
    </xdr:to>
    <xdr:cxnSp macro="">
      <xdr:nvCxnSpPr>
        <xdr:cNvPr id="8" name="Straight Arrow Connector 7"/>
        <xdr:cNvCxnSpPr/>
      </xdr:nvCxnSpPr>
      <xdr:spPr>
        <a:xfrm flipV="1">
          <a:off x="11896725" y="400050"/>
          <a:ext cx="9525" cy="68580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323850</xdr:colOff>
      <xdr:row>8</xdr:row>
      <xdr:rowOff>219075</xdr:rowOff>
    </xdr:from>
    <xdr:to>
      <xdr:col>1</xdr:col>
      <xdr:colOff>161927</xdr:colOff>
      <xdr:row>15</xdr:row>
      <xdr:rowOff>104775</xdr:rowOff>
    </xdr:to>
    <xdr:cxnSp macro="">
      <xdr:nvCxnSpPr>
        <xdr:cNvPr id="9" name="Straight Arrow Connector 8"/>
        <xdr:cNvCxnSpPr/>
      </xdr:nvCxnSpPr>
      <xdr:spPr>
        <a:xfrm flipH="1">
          <a:off x="323850" y="3267075"/>
          <a:ext cx="552452" cy="23622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571500</xdr:colOff>
      <xdr:row>6</xdr:row>
      <xdr:rowOff>314325</xdr:rowOff>
    </xdr:from>
    <xdr:to>
      <xdr:col>1</xdr:col>
      <xdr:colOff>600075</xdr:colOff>
      <xdr:row>15</xdr:row>
      <xdr:rowOff>104775</xdr:rowOff>
    </xdr:to>
    <xdr:cxnSp macro="">
      <xdr:nvCxnSpPr>
        <xdr:cNvPr id="10" name="Straight Arrow Connector 9"/>
        <xdr:cNvCxnSpPr/>
      </xdr:nvCxnSpPr>
      <xdr:spPr>
        <a:xfrm flipH="1">
          <a:off x="1285875" y="2600325"/>
          <a:ext cx="28575" cy="30289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1381125</xdr:colOff>
      <xdr:row>11</xdr:row>
      <xdr:rowOff>333375</xdr:rowOff>
    </xdr:from>
    <xdr:to>
      <xdr:col>6</xdr:col>
      <xdr:colOff>219075</xdr:colOff>
      <xdr:row>15</xdr:row>
      <xdr:rowOff>123825</xdr:rowOff>
    </xdr:to>
    <xdr:cxnSp macro="">
      <xdr:nvCxnSpPr>
        <xdr:cNvPr id="11" name="Straight Arrow Connector 10"/>
        <xdr:cNvCxnSpPr/>
      </xdr:nvCxnSpPr>
      <xdr:spPr>
        <a:xfrm flipH="1">
          <a:off x="4600575" y="4524375"/>
          <a:ext cx="1590675" cy="11239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9</xdr:col>
      <xdr:colOff>428625</xdr:colOff>
      <xdr:row>0</xdr:row>
      <xdr:rowOff>95250</xdr:rowOff>
    </xdr:from>
    <xdr:to>
      <xdr:col>17</xdr:col>
      <xdr:colOff>381000</xdr:colOff>
      <xdr:row>1</xdr:row>
      <xdr:rowOff>180975</xdr:rowOff>
    </xdr:to>
    <xdr:pic>
      <xdr:nvPicPr>
        <xdr:cNvPr id="12" name="Picture 15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8362950" y="95250"/>
          <a:ext cx="4886325" cy="276225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457200</xdr:colOff>
      <xdr:row>3</xdr:row>
      <xdr:rowOff>133350</xdr:rowOff>
    </xdr:from>
    <xdr:to>
      <xdr:col>18</xdr:col>
      <xdr:colOff>152400</xdr:colOff>
      <xdr:row>5</xdr:row>
      <xdr:rowOff>114300</xdr:rowOff>
    </xdr:to>
    <xdr:cxnSp macro="">
      <xdr:nvCxnSpPr>
        <xdr:cNvPr id="13" name="Straight Arrow Connector 12"/>
        <xdr:cNvCxnSpPr/>
      </xdr:nvCxnSpPr>
      <xdr:spPr>
        <a:xfrm flipV="1">
          <a:off x="13325475" y="704850"/>
          <a:ext cx="400050" cy="3619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9</xdr:col>
      <xdr:colOff>57150</xdr:colOff>
      <xdr:row>2</xdr:row>
      <xdr:rowOff>28575</xdr:rowOff>
    </xdr:from>
    <xdr:to>
      <xdr:col>15</xdr:col>
      <xdr:colOff>66675</xdr:colOff>
      <xdr:row>3</xdr:row>
      <xdr:rowOff>114300</xdr:rowOff>
    </xdr:to>
    <xdr:pic>
      <xdr:nvPicPr>
        <xdr:cNvPr id="14" name="Picture 15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991475" y="409575"/>
          <a:ext cx="3667125" cy="27622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47625</xdr:colOff>
      <xdr:row>1</xdr:row>
      <xdr:rowOff>180975</xdr:rowOff>
    </xdr:from>
    <xdr:to>
      <xdr:col>27</xdr:col>
      <xdr:colOff>257175</xdr:colOff>
      <xdr:row>3</xdr:row>
      <xdr:rowOff>85725</xdr:rowOff>
    </xdr:to>
    <xdr:pic>
      <xdr:nvPicPr>
        <xdr:cNvPr id="15" name="Picture 157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3620750" y="371475"/>
          <a:ext cx="6105525" cy="2857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18"/>
  <sheetViews>
    <sheetView tabSelected="1" topLeftCell="E1" workbookViewId="0">
      <selection activeCell="R7" sqref="R7"/>
    </sheetView>
  </sheetViews>
  <sheetFormatPr defaultRowHeight="15" x14ac:dyDescent="0.25"/>
  <cols>
    <col min="1" max="1" width="10.7109375" style="1" customWidth="1"/>
    <col min="2" max="2" width="18.28515625" style="1" customWidth="1"/>
    <col min="3" max="3" width="10.140625" style="1" customWidth="1"/>
    <col min="4" max="4" width="9.140625" style="1"/>
    <col min="5" max="5" width="25.140625" style="1" customWidth="1"/>
    <col min="6" max="6" width="16.140625" style="1" customWidth="1"/>
    <col min="7" max="8" width="10.140625" style="1" customWidth="1"/>
    <col min="9" max="15" width="9.140625" style="1"/>
    <col min="16" max="16" width="10" style="1" customWidth="1"/>
    <col min="17" max="17" width="9.140625" style="1"/>
    <col min="18" max="18" width="10.5703125" style="1" customWidth="1"/>
    <col min="19" max="20" width="9.140625" style="1"/>
    <col min="21" max="21" width="11.7109375" style="1" customWidth="1"/>
    <col min="22" max="22" width="12.7109375" style="1" customWidth="1"/>
    <col min="23" max="27" width="9.140625" style="1"/>
    <col min="28" max="28" width="11.42578125" style="1" customWidth="1"/>
    <col min="29" max="33" width="9.140625" style="1"/>
    <col min="34" max="34" width="9.7109375" style="1" customWidth="1"/>
    <col min="35" max="39" width="9.140625" style="1"/>
    <col min="40" max="40" width="10" style="1" customWidth="1"/>
    <col min="41" max="41" width="10.140625" style="1" customWidth="1"/>
    <col min="42" max="16384" width="9.140625" style="1"/>
  </cols>
  <sheetData>
    <row r="1" spans="1:42" x14ac:dyDescent="0.25">
      <c r="A1" s="19" t="s">
        <v>93</v>
      </c>
    </row>
    <row r="2" spans="1:42" x14ac:dyDescent="0.25">
      <c r="N2" s="41"/>
    </row>
    <row r="6" spans="1:42" ht="105" x14ac:dyDescent="0.25">
      <c r="A6" s="2" t="s">
        <v>57</v>
      </c>
      <c r="B6" s="2" t="s">
        <v>58</v>
      </c>
      <c r="C6" s="2" t="s">
        <v>1</v>
      </c>
      <c r="D6" s="2" t="s">
        <v>2</v>
      </c>
      <c r="E6" s="2" t="s">
        <v>3</v>
      </c>
      <c r="F6" s="22" t="s">
        <v>97</v>
      </c>
      <c r="G6" s="2" t="s">
        <v>59</v>
      </c>
      <c r="H6" s="2" t="s">
        <v>60</v>
      </c>
      <c r="I6" s="2" t="s">
        <v>5</v>
      </c>
      <c r="J6" s="2" t="s">
        <v>6</v>
      </c>
      <c r="K6" s="2" t="s">
        <v>61</v>
      </c>
      <c r="L6" s="2" t="s">
        <v>62</v>
      </c>
      <c r="M6" s="2" t="s">
        <v>63</v>
      </c>
      <c r="N6" s="2" t="s">
        <v>64</v>
      </c>
      <c r="O6" s="2" t="s">
        <v>4</v>
      </c>
      <c r="P6" s="20" t="s">
        <v>65</v>
      </c>
      <c r="Q6" s="2" t="s">
        <v>0</v>
      </c>
      <c r="R6" s="20" t="s">
        <v>66</v>
      </c>
      <c r="S6" s="2" t="s">
        <v>67</v>
      </c>
      <c r="T6" s="2" t="s">
        <v>68</v>
      </c>
      <c r="U6" s="20" t="s">
        <v>69</v>
      </c>
      <c r="V6" s="20" t="s">
        <v>70</v>
      </c>
      <c r="W6" s="2" t="s">
        <v>71</v>
      </c>
      <c r="X6" s="2" t="s">
        <v>72</v>
      </c>
      <c r="Y6" s="2" t="s">
        <v>73</v>
      </c>
      <c r="Z6" s="2" t="s">
        <v>74</v>
      </c>
      <c r="AA6" s="2" t="s">
        <v>75</v>
      </c>
      <c r="AB6" s="2" t="s">
        <v>76</v>
      </c>
      <c r="AC6" s="2" t="s">
        <v>77</v>
      </c>
      <c r="AD6" s="2" t="s">
        <v>78</v>
      </c>
      <c r="AE6" s="2" t="s">
        <v>79</v>
      </c>
      <c r="AF6" s="2" t="s">
        <v>80</v>
      </c>
      <c r="AG6" s="2" t="s">
        <v>81</v>
      </c>
      <c r="AH6" s="2" t="s">
        <v>82</v>
      </c>
      <c r="AI6" s="2" t="s">
        <v>83</v>
      </c>
      <c r="AJ6" s="2" t="s">
        <v>84</v>
      </c>
      <c r="AK6" s="2" t="s">
        <v>85</v>
      </c>
      <c r="AL6" s="2" t="s">
        <v>86</v>
      </c>
      <c r="AM6" s="2" t="s">
        <v>87</v>
      </c>
      <c r="AN6" s="2" t="s">
        <v>88</v>
      </c>
      <c r="AO6" s="2" t="s">
        <v>89</v>
      </c>
      <c r="AP6" s="2" t="s">
        <v>165</v>
      </c>
    </row>
    <row r="7" spans="1:42" ht="30" customHeight="1" x14ac:dyDescent="0.25">
      <c r="A7" s="3">
        <v>1001</v>
      </c>
      <c r="B7" s="42" t="s">
        <v>164</v>
      </c>
      <c r="C7" s="3"/>
      <c r="D7" s="3"/>
      <c r="E7" s="14" t="s">
        <v>113</v>
      </c>
      <c r="F7" s="3" t="s">
        <v>112</v>
      </c>
      <c r="G7" s="3">
        <v>0</v>
      </c>
      <c r="H7" s="3">
        <v>1</v>
      </c>
      <c r="I7" s="24">
        <v>12.04142857142857</v>
      </c>
      <c r="J7" s="24">
        <v>0.79857142857142849</v>
      </c>
      <c r="K7" s="24">
        <v>6.9985714285714282</v>
      </c>
      <c r="L7" s="24">
        <v>1.2042857142857142</v>
      </c>
      <c r="M7" s="24">
        <v>2.5714285714285712</v>
      </c>
      <c r="N7" s="5">
        <v>0</v>
      </c>
      <c r="O7" s="24">
        <v>78.957142857142856</v>
      </c>
      <c r="P7" s="24">
        <f t="shared" ref="P7:P8" si="0">100-I7-J7-K7-L7-M7-N7</f>
        <v>76.385714285714286</v>
      </c>
      <c r="Q7" s="24">
        <v>363.28571428571422</v>
      </c>
      <c r="R7" s="5">
        <f t="shared" ref="R7:R8" si="1">+K7*4+L7*9+M7*2+N7*7+P7*4</f>
        <v>349.51857142857142</v>
      </c>
      <c r="S7" s="25">
        <v>15.714285714285714</v>
      </c>
      <c r="T7" s="25">
        <v>1.642857142857143</v>
      </c>
      <c r="U7" s="25"/>
      <c r="V7" s="25"/>
      <c r="W7" s="25">
        <v>0</v>
      </c>
      <c r="X7" s="25">
        <v>0.25271428571428572</v>
      </c>
      <c r="Y7" s="25">
        <v>5.4857142857142854E-2</v>
      </c>
      <c r="Z7" s="25">
        <v>0</v>
      </c>
      <c r="AA7" s="25">
        <v>0</v>
      </c>
      <c r="AB7" s="25">
        <v>0</v>
      </c>
      <c r="AC7" s="25">
        <v>0.25371428571428573</v>
      </c>
      <c r="AD7" s="25">
        <v>0</v>
      </c>
      <c r="AE7" s="25">
        <v>0.30042857142857138</v>
      </c>
      <c r="AF7" s="25">
        <v>0.57871428571428563</v>
      </c>
      <c r="AG7" s="25">
        <v>0.2574285714285714</v>
      </c>
      <c r="AH7" s="25">
        <v>0.16242857142857139</v>
      </c>
      <c r="AI7" s="25">
        <v>0.37014285714285711</v>
      </c>
      <c r="AJ7" s="25">
        <v>0.25242857142857145</v>
      </c>
      <c r="AK7" s="25">
        <v>8.3714285714285713E-2</v>
      </c>
      <c r="AL7" s="25">
        <v>0.42199999999999999</v>
      </c>
      <c r="AM7" s="25">
        <v>0.16871428571428571</v>
      </c>
      <c r="AN7" s="25">
        <v>0.12485714285714285</v>
      </c>
      <c r="AO7" s="25">
        <v>0.24285714285714285</v>
      </c>
      <c r="AP7" s="3">
        <v>88</v>
      </c>
    </row>
    <row r="8" spans="1:42" ht="30" customHeight="1" x14ac:dyDescent="0.25">
      <c r="A8" s="3">
        <v>1002</v>
      </c>
      <c r="B8" s="4" t="s">
        <v>158</v>
      </c>
      <c r="C8" s="3" t="s">
        <v>7</v>
      </c>
      <c r="D8" s="3">
        <v>20027</v>
      </c>
      <c r="E8" s="14" t="s">
        <v>159</v>
      </c>
      <c r="F8" s="3" t="s">
        <v>156</v>
      </c>
      <c r="G8" s="3">
        <v>0</v>
      </c>
      <c r="H8" s="3">
        <v>1</v>
      </c>
      <c r="I8" s="24">
        <v>8.32</v>
      </c>
      <c r="J8" s="24">
        <v>0.09</v>
      </c>
      <c r="K8" s="24">
        <v>0.26</v>
      </c>
      <c r="L8" s="24">
        <v>0.05</v>
      </c>
      <c r="M8" s="24">
        <v>0.9</v>
      </c>
      <c r="N8" s="5">
        <v>0</v>
      </c>
      <c r="O8" s="24">
        <v>91.27</v>
      </c>
      <c r="P8" s="3">
        <f t="shared" si="0"/>
        <v>90.38</v>
      </c>
      <c r="Q8" s="24">
        <v>381</v>
      </c>
      <c r="R8" s="5">
        <f t="shared" si="1"/>
        <v>364.81</v>
      </c>
      <c r="S8" s="25">
        <v>2</v>
      </c>
      <c r="T8" s="25">
        <v>0.47</v>
      </c>
      <c r="U8" s="25">
        <v>0</v>
      </c>
      <c r="V8" s="25">
        <v>0.47</v>
      </c>
      <c r="W8" s="25">
        <v>0</v>
      </c>
      <c r="X8" s="25">
        <v>0</v>
      </c>
      <c r="Y8" s="25">
        <v>0</v>
      </c>
      <c r="Z8" s="25">
        <v>0</v>
      </c>
      <c r="AA8" s="25">
        <v>0</v>
      </c>
      <c r="AB8" s="25">
        <v>0</v>
      </c>
      <c r="AC8" s="25">
        <v>0</v>
      </c>
      <c r="AD8" s="25">
        <v>0</v>
      </c>
      <c r="AE8" s="25">
        <v>0.01</v>
      </c>
      <c r="AF8" s="25">
        <v>3.5999999999999997E-2</v>
      </c>
      <c r="AG8" s="25">
        <v>6.0000000000000001E-3</v>
      </c>
      <c r="AH8" s="25">
        <v>6.0000000000000001E-3</v>
      </c>
      <c r="AI8" s="25">
        <v>1.2999999999999999E-2</v>
      </c>
      <c r="AJ8" s="25">
        <v>8.9999999999999993E-3</v>
      </c>
      <c r="AK8" s="25">
        <v>1E-3</v>
      </c>
      <c r="AL8" s="25">
        <v>1.4E-2</v>
      </c>
      <c r="AM8" s="25">
        <v>8.0000000000000002E-3</v>
      </c>
      <c r="AN8" s="25">
        <v>6.0000000000000001E-3</v>
      </c>
      <c r="AO8" s="25">
        <v>0.01</v>
      </c>
      <c r="AP8" s="3">
        <v>0</v>
      </c>
    </row>
    <row r="9" spans="1:42" ht="30" customHeight="1" x14ac:dyDescent="0.25">
      <c r="A9" s="6">
        <v>3002</v>
      </c>
      <c r="B9" s="42" t="s">
        <v>9</v>
      </c>
      <c r="C9" s="3" t="s">
        <v>7</v>
      </c>
      <c r="D9" s="8" t="s">
        <v>16</v>
      </c>
      <c r="E9" s="14" t="s">
        <v>10</v>
      </c>
      <c r="F9" s="3" t="s">
        <v>114</v>
      </c>
      <c r="G9" s="3">
        <v>36</v>
      </c>
      <c r="H9" s="3">
        <v>8</v>
      </c>
      <c r="I9" s="3">
        <v>74.91</v>
      </c>
      <c r="J9" s="43">
        <v>0.86</v>
      </c>
      <c r="K9" s="3">
        <v>1.0900000000000001</v>
      </c>
      <c r="L9" s="3">
        <v>0.33</v>
      </c>
      <c r="M9" s="3">
        <v>2.6</v>
      </c>
      <c r="N9" s="3">
        <v>0</v>
      </c>
      <c r="O9" s="3">
        <v>22.84</v>
      </c>
      <c r="P9" s="3">
        <f>100-I9-J9-K9-L9-M9-N9</f>
        <v>20.210000000000004</v>
      </c>
      <c r="Q9" s="3">
        <v>89</v>
      </c>
      <c r="R9" s="5">
        <f>+K9*4+L9*9+M9*2+N9*7+P9*4</f>
        <v>93.370000000000019</v>
      </c>
      <c r="S9" s="6">
        <v>5</v>
      </c>
      <c r="T9" s="6">
        <v>0.26</v>
      </c>
      <c r="U9" s="6">
        <v>0</v>
      </c>
      <c r="V9" s="6">
        <v>0.26</v>
      </c>
      <c r="W9" s="6">
        <v>8.6999999999999993</v>
      </c>
      <c r="X9" s="6">
        <v>3.1E-2</v>
      </c>
      <c r="Y9" s="6">
        <v>7.2999999999999995E-2</v>
      </c>
      <c r="Z9" s="6">
        <v>0</v>
      </c>
      <c r="AA9" s="6">
        <v>26</v>
      </c>
      <c r="AB9" s="6">
        <v>3</v>
      </c>
      <c r="AC9" s="6">
        <v>0.36699999999999999</v>
      </c>
      <c r="AD9" s="6">
        <v>0</v>
      </c>
      <c r="AE9" s="6">
        <v>2.8000000000000001E-2</v>
      </c>
      <c r="AF9" s="6">
        <v>6.8000000000000005E-2</v>
      </c>
      <c r="AG9" s="6">
        <v>0.05</v>
      </c>
      <c r="AH9" s="6">
        <v>8.0000000000000002E-3</v>
      </c>
      <c r="AI9" s="6">
        <v>4.9000000000000002E-2</v>
      </c>
      <c r="AJ9" s="6">
        <v>2.8000000000000001E-2</v>
      </c>
      <c r="AK9" s="6">
        <v>8.9999999999999993E-3</v>
      </c>
      <c r="AL9" s="6">
        <v>4.7E-2</v>
      </c>
      <c r="AM9" s="6">
        <v>7.6999999999999999E-2</v>
      </c>
      <c r="AN9" s="6">
        <v>8.9999999999999993E-3</v>
      </c>
      <c r="AO9" s="6">
        <v>8.9999999999999993E-3</v>
      </c>
      <c r="AP9" s="3">
        <v>86</v>
      </c>
    </row>
    <row r="10" spans="1:42" ht="30" customHeight="1" x14ac:dyDescent="0.25">
      <c r="A10" s="6">
        <v>4002</v>
      </c>
      <c r="B10" s="7" t="s">
        <v>11</v>
      </c>
      <c r="C10" s="3"/>
      <c r="D10" s="3"/>
      <c r="E10" s="27" t="s">
        <v>113</v>
      </c>
      <c r="F10" s="9" t="s">
        <v>112</v>
      </c>
      <c r="G10" s="3">
        <v>9</v>
      </c>
      <c r="H10" s="3">
        <v>7</v>
      </c>
      <c r="I10" s="28">
        <v>94.39500000000001</v>
      </c>
      <c r="J10" s="28">
        <v>0.54749999999999999</v>
      </c>
      <c r="K10" s="24">
        <v>1.0549999999999999</v>
      </c>
      <c r="L10" s="24">
        <v>0.21250000000000002</v>
      </c>
      <c r="M10" s="24">
        <v>0.97499999999999998</v>
      </c>
      <c r="N10" s="5">
        <v>0</v>
      </c>
      <c r="O10" s="24">
        <v>3.7875000000000001</v>
      </c>
      <c r="P10" s="3">
        <f>100-I10-J10-K10-L10-M10-N10</f>
        <v>2.8149999999999897</v>
      </c>
      <c r="Q10" s="24">
        <v>18</v>
      </c>
      <c r="R10" s="5">
        <f>+K10*4+L10*9+M10*2+N10*7+P10*4</f>
        <v>19.342499999999959</v>
      </c>
      <c r="S10" s="25">
        <v>9.75</v>
      </c>
      <c r="T10" s="25">
        <v>0.435</v>
      </c>
      <c r="U10" s="25">
        <v>0</v>
      </c>
      <c r="V10" s="25">
        <v>0.435</v>
      </c>
      <c r="W10" s="25">
        <v>15.525</v>
      </c>
      <c r="X10" s="25">
        <v>4.5999999999999999E-2</v>
      </c>
      <c r="Y10" s="25">
        <v>3.5000000000000003E-2</v>
      </c>
      <c r="Z10" s="25">
        <v>0</v>
      </c>
      <c r="AA10" s="25">
        <v>423.75</v>
      </c>
      <c r="AB10" s="25">
        <v>37.25</v>
      </c>
      <c r="AC10" s="25">
        <v>6.9250000000000006E-2</v>
      </c>
      <c r="AD10" s="25">
        <v>0</v>
      </c>
      <c r="AE10" s="25">
        <v>2.4250000000000001E-2</v>
      </c>
      <c r="AF10" s="25">
        <v>3.6750000000000005E-2</v>
      </c>
      <c r="AG10" s="25">
        <v>3.7250000000000005E-2</v>
      </c>
      <c r="AH10" s="25">
        <v>8.5000000000000006E-3</v>
      </c>
      <c r="AI10" s="25">
        <v>2.8249999999999997E-2</v>
      </c>
      <c r="AJ10" s="25">
        <v>2.75E-2</v>
      </c>
      <c r="AK10" s="25">
        <v>7.4999999999999997E-3</v>
      </c>
      <c r="AL10" s="25">
        <v>2.6000000000000002E-2</v>
      </c>
      <c r="AM10" s="25">
        <v>1.6250000000000001E-2</v>
      </c>
      <c r="AN10" s="25">
        <v>1.325E-2</v>
      </c>
      <c r="AO10" s="25">
        <v>1.8000000000000002E-2</v>
      </c>
      <c r="AP10" s="3">
        <v>86</v>
      </c>
    </row>
    <row r="11" spans="1:42" s="13" customFormat="1" ht="30" customHeight="1" x14ac:dyDescent="0.25">
      <c r="A11" s="6">
        <v>5005</v>
      </c>
      <c r="B11" s="7" t="s">
        <v>155</v>
      </c>
      <c r="C11" s="3" t="s">
        <v>7</v>
      </c>
      <c r="D11" s="10" t="s">
        <v>17</v>
      </c>
      <c r="E11" s="15" t="s">
        <v>90</v>
      </c>
      <c r="F11" s="3" t="s">
        <v>156</v>
      </c>
      <c r="G11" s="6">
        <v>12</v>
      </c>
      <c r="H11" s="6">
        <v>13</v>
      </c>
      <c r="I11" s="11">
        <v>76.150000000000006</v>
      </c>
      <c r="J11" s="11">
        <v>1.06</v>
      </c>
      <c r="K11" s="6">
        <v>12.56</v>
      </c>
      <c r="L11" s="6">
        <v>9.51</v>
      </c>
      <c r="M11" s="6">
        <v>0</v>
      </c>
      <c r="N11" s="6">
        <v>0</v>
      </c>
      <c r="O11" s="6">
        <v>0.72</v>
      </c>
      <c r="P11" s="6">
        <f>100-I11-J11-K11-L11-M11-N11</f>
        <v>0.71999999999999531</v>
      </c>
      <c r="Q11" s="6">
        <v>143</v>
      </c>
      <c r="R11" s="12">
        <f>+K11*4+L11*9+M11*2+N11*7+P11*4</f>
        <v>138.70999999999998</v>
      </c>
      <c r="S11" s="6">
        <v>56</v>
      </c>
      <c r="T11" s="6">
        <v>1.75</v>
      </c>
      <c r="U11" s="6">
        <v>1.75</v>
      </c>
      <c r="V11" s="6">
        <v>0</v>
      </c>
      <c r="W11" s="6">
        <v>0</v>
      </c>
      <c r="X11" s="6">
        <v>0.04</v>
      </c>
      <c r="Y11" s="6">
        <v>0.45700000000000002</v>
      </c>
      <c r="Z11" s="6">
        <v>160</v>
      </c>
      <c r="AA11" s="6">
        <v>0</v>
      </c>
      <c r="AB11" s="6">
        <v>160</v>
      </c>
      <c r="AC11" s="6">
        <v>0.17</v>
      </c>
      <c r="AD11" s="6">
        <v>0.89</v>
      </c>
      <c r="AE11" s="6">
        <v>0.67100000000000004</v>
      </c>
      <c r="AF11" s="6">
        <v>1.0860000000000001</v>
      </c>
      <c r="AG11" s="6">
        <v>0.91200000000000003</v>
      </c>
      <c r="AH11" s="6">
        <v>0.38</v>
      </c>
      <c r="AI11" s="6">
        <v>0.68</v>
      </c>
      <c r="AJ11" s="6">
        <v>0.55600000000000005</v>
      </c>
      <c r="AK11" s="6">
        <v>0.16700000000000001</v>
      </c>
      <c r="AL11" s="6">
        <v>0.85799999999999998</v>
      </c>
      <c r="AM11" s="6">
        <v>0.309</v>
      </c>
      <c r="AN11" s="6">
        <v>0.27200000000000002</v>
      </c>
      <c r="AO11" s="6">
        <v>0.499</v>
      </c>
      <c r="AP11" s="3">
        <v>97</v>
      </c>
    </row>
    <row r="12" spans="1:42" s="13" customFormat="1" ht="30" customHeight="1" x14ac:dyDescent="0.25">
      <c r="A12" s="6">
        <v>5032</v>
      </c>
      <c r="B12" s="7" t="s">
        <v>160</v>
      </c>
      <c r="C12" s="3" t="s">
        <v>161</v>
      </c>
      <c r="D12" s="10" t="s">
        <v>162</v>
      </c>
      <c r="E12" s="15" t="s">
        <v>163</v>
      </c>
      <c r="F12" s="3" t="s">
        <v>114</v>
      </c>
      <c r="G12" s="44">
        <v>95</v>
      </c>
      <c r="H12" s="6">
        <v>9</v>
      </c>
      <c r="I12" s="11">
        <v>9.3000000000000007</v>
      </c>
      <c r="J12" s="11">
        <v>7</v>
      </c>
      <c r="K12" s="6">
        <v>19.600000000000001</v>
      </c>
      <c r="L12" s="6">
        <v>2</v>
      </c>
      <c r="M12" s="6">
        <v>55.8</v>
      </c>
      <c r="N12" s="6">
        <v>0</v>
      </c>
      <c r="O12" s="6">
        <v>62.1</v>
      </c>
      <c r="P12" s="6">
        <f>100-I12-J12-K12-L12-M12-N12</f>
        <v>6.2999999999999972</v>
      </c>
      <c r="Q12" s="6">
        <v>229.53</v>
      </c>
      <c r="R12" s="12">
        <f>+K12*4+L12*9+M12*2+N12*7+P12*4</f>
        <v>233.2</v>
      </c>
      <c r="S12" s="6">
        <v>430</v>
      </c>
      <c r="T12" s="6">
        <v>18</v>
      </c>
      <c r="U12" s="6">
        <v>0</v>
      </c>
      <c r="V12" s="6">
        <v>18</v>
      </c>
      <c r="W12" s="6">
        <v>0</v>
      </c>
      <c r="X12" s="6">
        <v>0.14000000000000001</v>
      </c>
      <c r="Y12" s="6">
        <v>0.95</v>
      </c>
      <c r="Z12" s="6">
        <v>0</v>
      </c>
      <c r="AA12" s="6">
        <v>0</v>
      </c>
      <c r="AB12" s="6">
        <v>0</v>
      </c>
      <c r="AC12" s="6">
        <v>0.3</v>
      </c>
      <c r="AD12" s="6">
        <v>0</v>
      </c>
      <c r="AE12" s="6">
        <v>0</v>
      </c>
      <c r="AF12" s="6">
        <v>0</v>
      </c>
      <c r="AG12" s="6">
        <v>0</v>
      </c>
      <c r="AH12" s="6">
        <v>0</v>
      </c>
      <c r="AI12" s="6">
        <v>0</v>
      </c>
      <c r="AJ12" s="6">
        <v>0</v>
      </c>
      <c r="AK12" s="6">
        <v>0.82</v>
      </c>
      <c r="AL12" s="6">
        <v>0</v>
      </c>
      <c r="AM12" s="6">
        <v>0</v>
      </c>
      <c r="AN12" s="6">
        <v>0</v>
      </c>
      <c r="AO12" s="6">
        <v>0</v>
      </c>
      <c r="AP12" s="3">
        <v>0</v>
      </c>
    </row>
    <row r="13" spans="1:42" ht="30" customHeight="1" x14ac:dyDescent="0.25">
      <c r="A13" s="6">
        <v>6003</v>
      </c>
      <c r="B13" s="7" t="s">
        <v>13</v>
      </c>
      <c r="C13" s="6" t="s">
        <v>7</v>
      </c>
      <c r="D13" s="6">
        <v>14003</v>
      </c>
      <c r="E13" s="15" t="s">
        <v>14</v>
      </c>
      <c r="F13" s="6" t="s">
        <v>114</v>
      </c>
      <c r="G13" s="6">
        <v>0</v>
      </c>
      <c r="H13" s="12">
        <v>11</v>
      </c>
      <c r="I13" s="6">
        <v>91.96</v>
      </c>
      <c r="J13" s="6">
        <v>0.16</v>
      </c>
      <c r="K13" s="6">
        <v>0.46</v>
      </c>
      <c r="L13" s="6">
        <v>0</v>
      </c>
      <c r="M13" s="6">
        <v>0</v>
      </c>
      <c r="N13" s="6">
        <v>3.9</v>
      </c>
      <c r="O13" s="6">
        <v>3.55</v>
      </c>
      <c r="P13" s="3">
        <f>100-I13-J13-K13-L13-M13-N13</f>
        <v>3.5200000000000062</v>
      </c>
      <c r="Q13" s="6">
        <v>43</v>
      </c>
      <c r="R13" s="5">
        <f>+K13*4+L13*9+M13*2+N13*7+P13*4</f>
        <v>43.220000000000027</v>
      </c>
      <c r="S13" s="6">
        <v>4</v>
      </c>
      <c r="T13" s="6">
        <v>0.02</v>
      </c>
      <c r="U13" s="6">
        <v>0</v>
      </c>
      <c r="V13" s="6">
        <v>0.02</v>
      </c>
      <c r="W13" s="6">
        <v>0</v>
      </c>
      <c r="X13" s="6">
        <v>5.0000000000000001E-3</v>
      </c>
      <c r="Y13" s="6">
        <v>2.5000000000000001E-2</v>
      </c>
      <c r="Z13" s="6">
        <v>0</v>
      </c>
      <c r="AA13" s="6">
        <v>0</v>
      </c>
      <c r="AB13" s="6">
        <v>0</v>
      </c>
      <c r="AC13" s="6">
        <v>4.5999999999999999E-2</v>
      </c>
      <c r="AD13" s="6">
        <v>0</v>
      </c>
      <c r="AE13" s="6">
        <v>0</v>
      </c>
      <c r="AF13" s="6">
        <v>0</v>
      </c>
      <c r="AG13" s="6">
        <v>0</v>
      </c>
      <c r="AH13" s="6">
        <v>0</v>
      </c>
      <c r="AI13" s="6">
        <v>0</v>
      </c>
      <c r="AJ13" s="6">
        <v>0</v>
      </c>
      <c r="AK13" s="6">
        <v>0</v>
      </c>
      <c r="AL13" s="6">
        <v>0</v>
      </c>
      <c r="AM13" s="6">
        <v>0</v>
      </c>
      <c r="AN13" s="6">
        <v>0</v>
      </c>
      <c r="AO13" s="6">
        <v>0</v>
      </c>
      <c r="AP13" s="3">
        <v>0</v>
      </c>
    </row>
    <row r="14" spans="1:42" ht="30" customHeight="1" x14ac:dyDescent="0.25">
      <c r="A14" s="3">
        <v>9002</v>
      </c>
      <c r="B14" s="4" t="s">
        <v>15</v>
      </c>
      <c r="C14" s="3"/>
      <c r="D14" s="3"/>
      <c r="E14" s="14"/>
      <c r="F14" s="3" t="s">
        <v>157</v>
      </c>
      <c r="G14" s="6">
        <v>0</v>
      </c>
      <c r="H14" s="6">
        <v>19</v>
      </c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</row>
    <row r="16" spans="1:42" ht="15.75" thickBot="1" x14ac:dyDescent="0.3"/>
    <row r="17" spans="1:5" ht="62.25" customHeight="1" thickTop="1" thickBot="1" x14ac:dyDescent="0.3">
      <c r="A17" s="45" t="s">
        <v>168</v>
      </c>
      <c r="B17" s="46" t="s">
        <v>169</v>
      </c>
      <c r="E17" s="47" t="s">
        <v>170</v>
      </c>
    </row>
    <row r="18" spans="1:5" ht="30" customHeight="1" thickTop="1" x14ac:dyDescent="0.25">
      <c r="E18" s="48"/>
    </row>
  </sheetData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18"/>
  <sheetViews>
    <sheetView workbookViewId="0">
      <selection activeCell="H18" sqref="H18"/>
    </sheetView>
  </sheetViews>
  <sheetFormatPr defaultRowHeight="12.75" x14ac:dyDescent="0.2"/>
  <cols>
    <col min="1" max="1" width="11" style="26" customWidth="1"/>
    <col min="2" max="2" width="14" style="26" bestFit="1" customWidth="1"/>
    <col min="3" max="3" width="12.42578125" style="26" customWidth="1"/>
    <col min="4" max="4" width="9.140625" style="26"/>
    <col min="5" max="5" width="23" style="26" customWidth="1"/>
    <col min="6" max="6" width="12.140625" style="26" customWidth="1"/>
    <col min="7" max="7" width="9.140625" style="26"/>
    <col min="8" max="8" width="10.28515625" style="26" customWidth="1"/>
    <col min="9" max="16384" width="9.140625" style="26"/>
  </cols>
  <sheetData>
    <row r="1" spans="1:42" s="1" customFormat="1" ht="150" x14ac:dyDescent="0.25">
      <c r="A1" s="2" t="s">
        <v>122</v>
      </c>
      <c r="B1" s="2" t="s">
        <v>123</v>
      </c>
      <c r="C1" s="2" t="s">
        <v>1</v>
      </c>
      <c r="D1" s="2" t="s">
        <v>2</v>
      </c>
      <c r="E1" s="2" t="s">
        <v>3</v>
      </c>
      <c r="F1" s="23" t="s">
        <v>111</v>
      </c>
      <c r="G1" s="2" t="s">
        <v>124</v>
      </c>
      <c r="H1" s="2" t="s">
        <v>125</v>
      </c>
      <c r="I1" s="2" t="s">
        <v>5</v>
      </c>
      <c r="J1" s="2" t="s">
        <v>6</v>
      </c>
      <c r="K1" s="2" t="s">
        <v>126</v>
      </c>
      <c r="L1" s="2" t="s">
        <v>127</v>
      </c>
      <c r="M1" s="2" t="s">
        <v>128</v>
      </c>
      <c r="N1" s="2" t="s">
        <v>129</v>
      </c>
      <c r="O1" s="2" t="s">
        <v>4</v>
      </c>
      <c r="P1" s="20" t="s">
        <v>130</v>
      </c>
      <c r="Q1" s="2" t="s">
        <v>0</v>
      </c>
      <c r="R1" s="20" t="s">
        <v>131</v>
      </c>
      <c r="S1" s="2" t="s">
        <v>132</v>
      </c>
      <c r="T1" s="2" t="s">
        <v>133</v>
      </c>
      <c r="U1" s="20" t="s">
        <v>134</v>
      </c>
      <c r="V1" s="20" t="s">
        <v>135</v>
      </c>
      <c r="W1" s="2" t="s">
        <v>136</v>
      </c>
      <c r="X1" s="2" t="s">
        <v>137</v>
      </c>
      <c r="Y1" s="2" t="s">
        <v>138</v>
      </c>
      <c r="Z1" s="2" t="s">
        <v>139</v>
      </c>
      <c r="AA1" s="2" t="s">
        <v>140</v>
      </c>
      <c r="AB1" s="2" t="s">
        <v>141</v>
      </c>
      <c r="AC1" s="2" t="s">
        <v>142</v>
      </c>
      <c r="AD1" s="2" t="s">
        <v>143</v>
      </c>
      <c r="AE1" s="2" t="s">
        <v>144</v>
      </c>
      <c r="AF1" s="2" t="s">
        <v>145</v>
      </c>
      <c r="AG1" s="2" t="s">
        <v>146</v>
      </c>
      <c r="AH1" s="2" t="s">
        <v>147</v>
      </c>
      <c r="AI1" s="2" t="s">
        <v>148</v>
      </c>
      <c r="AJ1" s="2" t="s">
        <v>149</v>
      </c>
      <c r="AK1" s="2" t="s">
        <v>150</v>
      </c>
      <c r="AL1" s="2" t="s">
        <v>151</v>
      </c>
      <c r="AM1" s="2" t="s">
        <v>152</v>
      </c>
      <c r="AN1" s="2" t="s">
        <v>153</v>
      </c>
      <c r="AO1" s="2" t="s">
        <v>154</v>
      </c>
      <c r="AP1" s="2" t="s">
        <v>166</v>
      </c>
    </row>
    <row r="2" spans="1:42" ht="30" x14ac:dyDescent="0.25">
      <c r="A2" s="3">
        <v>1001</v>
      </c>
      <c r="B2" s="4" t="s">
        <v>164</v>
      </c>
      <c r="C2" s="30" t="s">
        <v>7</v>
      </c>
      <c r="D2" s="31" t="s">
        <v>98</v>
      </c>
      <c r="E2" s="32" t="s">
        <v>99</v>
      </c>
      <c r="F2" s="49">
        <v>0.14285714285714285</v>
      </c>
      <c r="G2" s="3">
        <v>0</v>
      </c>
      <c r="H2" s="3">
        <v>1</v>
      </c>
      <c r="I2" s="3">
        <v>10.37</v>
      </c>
      <c r="J2" s="3">
        <v>1.53</v>
      </c>
      <c r="K2" s="3">
        <v>7.94</v>
      </c>
      <c r="L2" s="3">
        <v>2.92</v>
      </c>
      <c r="M2" s="3">
        <v>3.5</v>
      </c>
      <c r="N2" s="3">
        <v>0</v>
      </c>
      <c r="O2" s="3">
        <v>77.239999999999995</v>
      </c>
      <c r="P2" s="3"/>
      <c r="Q2" s="3">
        <v>370</v>
      </c>
      <c r="R2" s="33"/>
      <c r="S2" s="3">
        <v>23</v>
      </c>
      <c r="T2" s="3">
        <v>1.47</v>
      </c>
      <c r="U2" s="17"/>
      <c r="V2" s="17"/>
      <c r="W2" s="3">
        <v>0</v>
      </c>
      <c r="X2" s="3">
        <v>0.40100000000000002</v>
      </c>
      <c r="Y2" s="3">
        <v>9.2999999999999999E-2</v>
      </c>
      <c r="Z2" s="3">
        <v>0</v>
      </c>
      <c r="AA2" s="3">
        <v>0</v>
      </c>
      <c r="AB2" s="3">
        <v>0</v>
      </c>
      <c r="AC2" s="3">
        <v>0.50900000000000001</v>
      </c>
      <c r="AD2" s="3">
        <v>0</v>
      </c>
      <c r="AE2" s="3">
        <v>0.33600000000000002</v>
      </c>
      <c r="AF2" s="3">
        <v>0.65700000000000003</v>
      </c>
      <c r="AG2" s="3">
        <v>0.30299999999999999</v>
      </c>
      <c r="AH2" s="3">
        <v>0.17899999999999999</v>
      </c>
      <c r="AI2" s="3">
        <v>0.41</v>
      </c>
      <c r="AJ2" s="3">
        <v>0.29099999999999998</v>
      </c>
      <c r="AK2" s="3">
        <v>0.10100000000000001</v>
      </c>
      <c r="AL2" s="3">
        <v>0.46600000000000003</v>
      </c>
      <c r="AM2" s="3">
        <v>0.20200000000000001</v>
      </c>
      <c r="AN2" s="3">
        <v>9.6000000000000002E-2</v>
      </c>
      <c r="AO2" s="3">
        <v>0.29799999999999999</v>
      </c>
      <c r="AP2" s="1"/>
    </row>
    <row r="3" spans="1:42" ht="30" x14ac:dyDescent="0.25">
      <c r="A3" s="3">
        <v>1001</v>
      </c>
      <c r="B3" s="4" t="s">
        <v>164</v>
      </c>
      <c r="C3" s="30" t="s">
        <v>7</v>
      </c>
      <c r="D3" s="31" t="s">
        <v>100</v>
      </c>
      <c r="E3" s="32" t="s">
        <v>101</v>
      </c>
      <c r="F3" s="49">
        <v>0.14285714285714285</v>
      </c>
      <c r="G3" s="3">
        <v>0</v>
      </c>
      <c r="H3" s="3">
        <v>1</v>
      </c>
      <c r="I3" s="3">
        <v>12.37</v>
      </c>
      <c r="J3" s="3">
        <v>1.27</v>
      </c>
      <c r="K3" s="3">
        <v>7.5</v>
      </c>
      <c r="L3" s="3">
        <v>2.68</v>
      </c>
      <c r="M3" s="3">
        <v>3.4</v>
      </c>
      <c r="N3" s="3">
        <v>0</v>
      </c>
      <c r="O3" s="3">
        <v>76.179999999999993</v>
      </c>
      <c r="P3" s="3"/>
      <c r="Q3" s="3">
        <v>362</v>
      </c>
      <c r="R3" s="33"/>
      <c r="S3" s="3">
        <v>33</v>
      </c>
      <c r="T3" s="3">
        <v>1.8</v>
      </c>
      <c r="U3" s="17"/>
      <c r="V3" s="17"/>
      <c r="W3" s="3">
        <v>0</v>
      </c>
      <c r="X3" s="3">
        <v>0.41299999999999998</v>
      </c>
      <c r="Y3" s="3">
        <v>4.2999999999999997E-2</v>
      </c>
      <c r="Z3" s="3">
        <v>0</v>
      </c>
      <c r="AA3" s="3">
        <v>0</v>
      </c>
      <c r="AB3" s="3">
        <v>0</v>
      </c>
      <c r="AC3" s="3">
        <v>0.50900000000000001</v>
      </c>
      <c r="AD3" s="3">
        <v>0</v>
      </c>
      <c r="AE3" s="3">
        <v>0.318</v>
      </c>
      <c r="AF3" s="3">
        <v>0.62</v>
      </c>
      <c r="AG3" s="3">
        <v>0.28599999999999998</v>
      </c>
      <c r="AH3" s="3">
        <v>0.16900000000000001</v>
      </c>
      <c r="AI3" s="3">
        <v>0.38700000000000001</v>
      </c>
      <c r="AJ3" s="3">
        <v>0.27500000000000002</v>
      </c>
      <c r="AK3" s="3">
        <v>9.6000000000000002E-2</v>
      </c>
      <c r="AL3" s="3">
        <v>0.44</v>
      </c>
      <c r="AM3" s="3">
        <v>0.19</v>
      </c>
      <c r="AN3" s="3">
        <v>9.0999999999999998E-2</v>
      </c>
      <c r="AO3" s="3">
        <v>0.28100000000000003</v>
      </c>
      <c r="AP3" s="1"/>
    </row>
    <row r="4" spans="1:42" ht="30" x14ac:dyDescent="0.25">
      <c r="A4" s="3">
        <v>1001</v>
      </c>
      <c r="B4" s="4" t="s">
        <v>164</v>
      </c>
      <c r="C4" s="30" t="s">
        <v>7</v>
      </c>
      <c r="D4" s="31" t="s">
        <v>102</v>
      </c>
      <c r="E4" s="32" t="s">
        <v>8</v>
      </c>
      <c r="F4" s="49">
        <v>0.14285714285714285</v>
      </c>
      <c r="G4" s="3">
        <v>0</v>
      </c>
      <c r="H4" s="3">
        <v>1</v>
      </c>
      <c r="I4" s="3">
        <v>13.29</v>
      </c>
      <c r="J4" s="3">
        <v>0.54</v>
      </c>
      <c r="K4" s="3">
        <v>6.5</v>
      </c>
      <c r="L4" s="3">
        <v>0.52</v>
      </c>
      <c r="M4" s="3">
        <v>2.8</v>
      </c>
      <c r="N4" s="3">
        <v>0</v>
      </c>
      <c r="O4" s="3">
        <v>79.149999999999991</v>
      </c>
      <c r="P4" s="3"/>
      <c r="Q4" s="3">
        <v>358</v>
      </c>
      <c r="R4" s="33"/>
      <c r="S4" s="3">
        <v>3</v>
      </c>
      <c r="T4" s="3">
        <v>4.2300000000000004</v>
      </c>
      <c r="U4" s="17"/>
      <c r="V4" s="17"/>
      <c r="W4" s="3">
        <v>0</v>
      </c>
      <c r="X4" s="3">
        <v>0.56499999999999995</v>
      </c>
      <c r="Y4" s="3">
        <v>4.8000000000000001E-2</v>
      </c>
      <c r="Z4" s="3">
        <v>0</v>
      </c>
      <c r="AA4" s="3">
        <v>0</v>
      </c>
      <c r="AB4" s="3">
        <v>0</v>
      </c>
      <c r="AC4" s="3">
        <v>0.17100000000000001</v>
      </c>
      <c r="AD4" s="3">
        <v>0</v>
      </c>
      <c r="AE4" s="3">
        <v>0.28100000000000003</v>
      </c>
      <c r="AF4" s="3">
        <v>0.53800000000000003</v>
      </c>
      <c r="AG4" s="3">
        <v>0.23499999999999999</v>
      </c>
      <c r="AH4" s="3">
        <v>0.153</v>
      </c>
      <c r="AI4" s="3">
        <v>0.34799999999999998</v>
      </c>
      <c r="AJ4" s="3">
        <v>0.23300000000000001</v>
      </c>
      <c r="AK4" s="3">
        <v>7.4999999999999997E-2</v>
      </c>
      <c r="AL4" s="3">
        <v>0.39700000000000002</v>
      </c>
      <c r="AM4" s="3">
        <v>0.153</v>
      </c>
      <c r="AN4" s="3">
        <v>0.13300000000000001</v>
      </c>
      <c r="AO4" s="3">
        <v>0.217</v>
      </c>
      <c r="AP4" s="1"/>
    </row>
    <row r="5" spans="1:42" ht="30" x14ac:dyDescent="0.25">
      <c r="A5" s="3">
        <v>1001</v>
      </c>
      <c r="B5" s="4" t="s">
        <v>164</v>
      </c>
      <c r="C5" s="30" t="s">
        <v>7</v>
      </c>
      <c r="D5" s="31" t="s">
        <v>103</v>
      </c>
      <c r="E5" s="32" t="s">
        <v>104</v>
      </c>
      <c r="F5" s="49">
        <v>0.14285714285714285</v>
      </c>
      <c r="G5" s="3">
        <v>0</v>
      </c>
      <c r="H5" s="3">
        <v>1</v>
      </c>
      <c r="I5" s="3">
        <v>10.46</v>
      </c>
      <c r="J5" s="3">
        <v>0.49</v>
      </c>
      <c r="K5" s="3">
        <v>6.81</v>
      </c>
      <c r="L5" s="3">
        <v>0.55000000000000004</v>
      </c>
      <c r="M5" s="3">
        <v>2.8</v>
      </c>
      <c r="N5" s="3">
        <v>0</v>
      </c>
      <c r="O5" s="3">
        <v>81.690000000000012</v>
      </c>
      <c r="P5" s="3"/>
      <c r="Q5" s="3">
        <v>370</v>
      </c>
      <c r="R5" s="33"/>
      <c r="S5" s="6">
        <v>11</v>
      </c>
      <c r="T5" s="6">
        <v>1.6</v>
      </c>
      <c r="U5" s="17"/>
      <c r="V5" s="17"/>
      <c r="W5" s="3">
        <v>0</v>
      </c>
      <c r="X5" s="3">
        <v>0.18</v>
      </c>
      <c r="Y5" s="3">
        <v>5.5E-2</v>
      </c>
      <c r="Z5" s="3">
        <v>0</v>
      </c>
      <c r="AA5" s="3">
        <v>0</v>
      </c>
      <c r="AB5" s="3">
        <v>0</v>
      </c>
      <c r="AC5" s="3">
        <v>0.107</v>
      </c>
      <c r="AD5" s="3">
        <v>0</v>
      </c>
      <c r="AE5" s="3">
        <v>0.29399999999999998</v>
      </c>
      <c r="AF5" s="3">
        <v>0.56299999999999994</v>
      </c>
      <c r="AG5" s="3">
        <v>0.246</v>
      </c>
      <c r="AH5" s="3">
        <v>0.16</v>
      </c>
      <c r="AI5" s="3">
        <v>0.36399999999999999</v>
      </c>
      <c r="AJ5" s="3">
        <v>0.24399999999999999</v>
      </c>
      <c r="AK5" s="3">
        <v>7.9000000000000001E-2</v>
      </c>
      <c r="AL5" s="3">
        <v>0.41599999999999998</v>
      </c>
      <c r="AM5" s="3">
        <v>0.16</v>
      </c>
      <c r="AN5" s="3">
        <v>0.14000000000000001</v>
      </c>
      <c r="AO5" s="3">
        <v>0.22800000000000001</v>
      </c>
      <c r="AP5" s="1"/>
    </row>
    <row r="6" spans="1:42" ht="31.5" customHeight="1" x14ac:dyDescent="0.25">
      <c r="A6" s="3">
        <v>1001</v>
      </c>
      <c r="B6" s="4" t="s">
        <v>164</v>
      </c>
      <c r="C6" s="30" t="s">
        <v>7</v>
      </c>
      <c r="D6" s="31" t="s">
        <v>105</v>
      </c>
      <c r="E6" s="32" t="s">
        <v>106</v>
      </c>
      <c r="F6" s="49">
        <v>0.14285714285714285</v>
      </c>
      <c r="G6" s="3">
        <v>0</v>
      </c>
      <c r="H6" s="3">
        <v>1</v>
      </c>
      <c r="I6" s="3">
        <v>11.62</v>
      </c>
      <c r="J6" s="3">
        <v>0.64</v>
      </c>
      <c r="K6" s="3">
        <v>7.13</v>
      </c>
      <c r="L6" s="3">
        <v>0.66</v>
      </c>
      <c r="M6" s="3">
        <v>1.3</v>
      </c>
      <c r="N6" s="3">
        <v>0</v>
      </c>
      <c r="O6" s="3">
        <v>79.95</v>
      </c>
      <c r="P6" s="3"/>
      <c r="Q6" s="3">
        <v>365</v>
      </c>
      <c r="R6" s="33"/>
      <c r="S6" s="6">
        <v>28</v>
      </c>
      <c r="T6" s="6">
        <v>0.8</v>
      </c>
      <c r="U6" s="17"/>
      <c r="V6" s="17"/>
      <c r="W6" s="3">
        <v>0</v>
      </c>
      <c r="X6" s="3">
        <v>7.0000000000000007E-2</v>
      </c>
      <c r="Y6" s="3">
        <v>4.9000000000000002E-2</v>
      </c>
      <c r="Z6" s="3">
        <v>0</v>
      </c>
      <c r="AA6" s="3">
        <v>0</v>
      </c>
      <c r="AB6" s="3">
        <v>0</v>
      </c>
      <c r="AC6" s="3">
        <v>0.16400000000000001</v>
      </c>
      <c r="AD6" s="3">
        <v>0</v>
      </c>
      <c r="AE6" s="3">
        <v>0.308</v>
      </c>
      <c r="AF6" s="3">
        <v>0.58899999999999997</v>
      </c>
      <c r="AG6" s="3">
        <v>0.25800000000000001</v>
      </c>
      <c r="AH6" s="3">
        <v>0.16800000000000001</v>
      </c>
      <c r="AI6" s="3">
        <v>0.38100000000000001</v>
      </c>
      <c r="AJ6" s="3">
        <v>0.255</v>
      </c>
      <c r="AK6" s="3">
        <v>8.3000000000000004E-2</v>
      </c>
      <c r="AL6" s="3">
        <v>0.435</v>
      </c>
      <c r="AM6" s="3">
        <v>0.16800000000000001</v>
      </c>
      <c r="AN6" s="3">
        <v>0.14599999999999999</v>
      </c>
      <c r="AO6" s="3">
        <v>0.23799999999999999</v>
      </c>
      <c r="AP6" s="1"/>
    </row>
    <row r="7" spans="1:42" ht="30" x14ac:dyDescent="0.25">
      <c r="A7" s="3">
        <v>1001</v>
      </c>
      <c r="B7" s="4" t="s">
        <v>164</v>
      </c>
      <c r="C7" s="30" t="s">
        <v>7</v>
      </c>
      <c r="D7" s="31" t="s">
        <v>107</v>
      </c>
      <c r="E7" s="32" t="s">
        <v>108</v>
      </c>
      <c r="F7" s="49">
        <v>0.14285714285714285</v>
      </c>
      <c r="G7" s="3">
        <v>0</v>
      </c>
      <c r="H7" s="3">
        <v>1</v>
      </c>
      <c r="I7" s="3">
        <v>12.89</v>
      </c>
      <c r="J7" s="3">
        <v>0.57999999999999996</v>
      </c>
      <c r="K7" s="3">
        <v>6.61</v>
      </c>
      <c r="L7" s="3">
        <v>0.57999999999999996</v>
      </c>
      <c r="M7" s="3">
        <v>1.4</v>
      </c>
      <c r="N7" s="3">
        <v>0</v>
      </c>
      <c r="O7" s="3">
        <v>79.34</v>
      </c>
      <c r="P7" s="3"/>
      <c r="Q7" s="3">
        <v>360</v>
      </c>
      <c r="R7" s="33"/>
      <c r="S7" s="6">
        <v>9</v>
      </c>
      <c r="T7" s="6">
        <v>0.8</v>
      </c>
      <c r="U7" s="17"/>
      <c r="V7" s="17"/>
      <c r="W7" s="3">
        <v>0</v>
      </c>
      <c r="X7" s="3">
        <v>7.0000000000000007E-2</v>
      </c>
      <c r="Y7" s="3">
        <v>4.8000000000000001E-2</v>
      </c>
      <c r="Z7" s="3">
        <v>0</v>
      </c>
      <c r="AA7" s="3">
        <v>0</v>
      </c>
      <c r="AB7" s="3">
        <v>0</v>
      </c>
      <c r="AC7" s="3">
        <v>0.14499999999999999</v>
      </c>
      <c r="AD7" s="3">
        <v>0</v>
      </c>
      <c r="AE7" s="3">
        <v>0.28499999999999998</v>
      </c>
      <c r="AF7" s="3">
        <v>0.54600000000000004</v>
      </c>
      <c r="AG7" s="3">
        <v>0.23899999999999999</v>
      </c>
      <c r="AH7" s="3">
        <v>0.155</v>
      </c>
      <c r="AI7" s="3">
        <v>0.35299999999999998</v>
      </c>
      <c r="AJ7" s="3">
        <v>0.23599999999999999</v>
      </c>
      <c r="AK7" s="3">
        <v>7.6999999999999999E-2</v>
      </c>
      <c r="AL7" s="3">
        <v>0.40300000000000002</v>
      </c>
      <c r="AM7" s="3">
        <v>0.155</v>
      </c>
      <c r="AN7" s="3">
        <v>0.13500000000000001</v>
      </c>
      <c r="AO7" s="3">
        <v>0.221</v>
      </c>
      <c r="AP7" s="1"/>
    </row>
    <row r="8" spans="1:42" ht="30" x14ac:dyDescent="0.25">
      <c r="A8" s="3">
        <v>1001</v>
      </c>
      <c r="B8" s="4" t="s">
        <v>164</v>
      </c>
      <c r="C8" s="30" t="s">
        <v>7</v>
      </c>
      <c r="D8" s="31" t="s">
        <v>109</v>
      </c>
      <c r="E8" s="32" t="s">
        <v>110</v>
      </c>
      <c r="F8" s="49">
        <v>0.14285714285714285</v>
      </c>
      <c r="G8" s="3">
        <v>0</v>
      </c>
      <c r="H8" s="3">
        <v>1</v>
      </c>
      <c r="I8" s="3">
        <v>13.29</v>
      </c>
      <c r="J8" s="3">
        <v>0.54</v>
      </c>
      <c r="K8" s="3">
        <v>6.5</v>
      </c>
      <c r="L8" s="3">
        <v>0.52</v>
      </c>
      <c r="M8" s="3">
        <v>2.8</v>
      </c>
      <c r="N8" s="3">
        <v>0</v>
      </c>
      <c r="O8" s="3">
        <v>79.149999999999991</v>
      </c>
      <c r="P8" s="3"/>
      <c r="Q8" s="3">
        <v>358</v>
      </c>
      <c r="R8" s="33"/>
      <c r="S8" s="6">
        <v>3</v>
      </c>
      <c r="T8" s="6">
        <v>0.8</v>
      </c>
      <c r="U8" s="17"/>
      <c r="V8" s="17"/>
      <c r="W8" s="3">
        <v>0</v>
      </c>
      <c r="X8" s="3">
        <v>7.0000000000000007E-2</v>
      </c>
      <c r="Y8" s="3">
        <v>4.8000000000000001E-2</v>
      </c>
      <c r="Z8" s="3">
        <v>0</v>
      </c>
      <c r="AA8" s="3">
        <v>0</v>
      </c>
      <c r="AB8" s="3">
        <v>0</v>
      </c>
      <c r="AC8" s="3">
        <v>0.17100000000000001</v>
      </c>
      <c r="AD8" s="3">
        <v>0</v>
      </c>
      <c r="AE8" s="3">
        <v>0.28100000000000003</v>
      </c>
      <c r="AF8" s="3">
        <v>0.53800000000000003</v>
      </c>
      <c r="AG8" s="3">
        <v>0.23499999999999999</v>
      </c>
      <c r="AH8" s="3">
        <v>0.153</v>
      </c>
      <c r="AI8" s="3">
        <v>0.34799999999999998</v>
      </c>
      <c r="AJ8" s="3">
        <v>0.23300000000000001</v>
      </c>
      <c r="AK8" s="3">
        <v>7.4999999999999997E-2</v>
      </c>
      <c r="AL8" s="3">
        <v>0.39700000000000002</v>
      </c>
      <c r="AM8" s="3">
        <v>0.153</v>
      </c>
      <c r="AN8" s="3">
        <v>0.13300000000000001</v>
      </c>
      <c r="AO8" s="3">
        <v>0.217</v>
      </c>
      <c r="AP8" s="1"/>
    </row>
    <row r="9" spans="1:42" ht="15" x14ac:dyDescent="0.25">
      <c r="A9" s="36"/>
      <c r="B9" s="36"/>
      <c r="C9" s="36"/>
      <c r="D9" s="36"/>
      <c r="E9" s="36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1"/>
    </row>
    <row r="10" spans="1:42" ht="15" x14ac:dyDescent="0.25">
      <c r="A10" s="3">
        <v>1001</v>
      </c>
      <c r="B10" s="4" t="s">
        <v>164</v>
      </c>
      <c r="C10" s="34"/>
      <c r="D10" s="34"/>
      <c r="E10" s="35" t="s">
        <v>113</v>
      </c>
      <c r="F10" s="17"/>
      <c r="G10" s="29">
        <f>SUM(G2*$F2,G3*$F3,G4*$F4,G5*$F5,G6*$F6,G7*$F7,G8*$F8)</f>
        <v>0</v>
      </c>
      <c r="H10" s="29">
        <f>SUM(H2*$F2,H3*$F3,H4*$F4,H5*$F5,H6*$F6,H7*$F7,H8*$F8)</f>
        <v>0.99999999999999978</v>
      </c>
      <c r="I10" s="29">
        <f t="shared" ref="I10:O10" si="0">SUM(I2*$F2,I3*$F3,I4*$F4,I5*$F5,I6*$F6,I7*$F7,I8*$F8)</f>
        <v>12.04142857142857</v>
      </c>
      <c r="J10" s="29">
        <f t="shared" si="0"/>
        <v>0.79857142857142849</v>
      </c>
      <c r="K10" s="29">
        <f t="shared" si="0"/>
        <v>6.9985714285714282</v>
      </c>
      <c r="L10" s="29">
        <f t="shared" si="0"/>
        <v>1.2042857142857142</v>
      </c>
      <c r="M10" s="29">
        <f t="shared" si="0"/>
        <v>2.5714285714285712</v>
      </c>
      <c r="N10" s="3">
        <f t="shared" si="0"/>
        <v>0</v>
      </c>
      <c r="O10" s="29">
        <f t="shared" si="0"/>
        <v>78.957142857142856</v>
      </c>
      <c r="P10" s="29"/>
      <c r="Q10" s="29">
        <f>SUM(Q2*$F2,Q3*$F3,Q4*$F4,Q5*$F5,Q6*$F6,Q7*$F7,Q8*$F8)</f>
        <v>363.28571428571422</v>
      </c>
      <c r="R10" s="29"/>
      <c r="S10" s="29">
        <f t="shared" ref="S10:T10" si="1">SUM(S2*$F2,S3*$F3,S4*$F4,S5*$F5,S6*$F6,S7*$F7,S8*$F8)</f>
        <v>15.714285714285714</v>
      </c>
      <c r="T10" s="29">
        <f t="shared" si="1"/>
        <v>1.642857142857143</v>
      </c>
      <c r="U10" s="17"/>
      <c r="V10" s="17"/>
      <c r="W10" s="29">
        <f t="shared" ref="W10:AO10" si="2">SUM(W2*$F2,W3*$F3,W4*$F4,W5*$F5,W6*$F6,W7*$F7,W8*$F8)</f>
        <v>0</v>
      </c>
      <c r="X10" s="29">
        <f t="shared" si="2"/>
        <v>0.25271428571428572</v>
      </c>
      <c r="Y10" s="29">
        <f t="shared" si="2"/>
        <v>5.4857142857142854E-2</v>
      </c>
      <c r="Z10" s="29">
        <f t="shared" si="2"/>
        <v>0</v>
      </c>
      <c r="AA10" s="29">
        <f t="shared" si="2"/>
        <v>0</v>
      </c>
      <c r="AB10" s="29">
        <f t="shared" si="2"/>
        <v>0</v>
      </c>
      <c r="AC10" s="29">
        <f t="shared" si="2"/>
        <v>0.25371428571428573</v>
      </c>
      <c r="AD10" s="29">
        <f t="shared" si="2"/>
        <v>0</v>
      </c>
      <c r="AE10" s="29">
        <f t="shared" si="2"/>
        <v>0.30042857142857138</v>
      </c>
      <c r="AF10" s="29">
        <f t="shared" si="2"/>
        <v>0.57871428571428563</v>
      </c>
      <c r="AG10" s="29">
        <f t="shared" si="2"/>
        <v>0.2574285714285714</v>
      </c>
      <c r="AH10" s="29">
        <f t="shared" si="2"/>
        <v>0.16242857142857139</v>
      </c>
      <c r="AI10" s="29">
        <f t="shared" si="2"/>
        <v>0.37014285714285711</v>
      </c>
      <c r="AJ10" s="29">
        <f t="shared" si="2"/>
        <v>0.25242857142857145</v>
      </c>
      <c r="AK10" s="29">
        <f t="shared" si="2"/>
        <v>8.3714285714285713E-2</v>
      </c>
      <c r="AL10" s="29">
        <f t="shared" si="2"/>
        <v>0.42199999999999999</v>
      </c>
      <c r="AM10" s="29">
        <f t="shared" si="2"/>
        <v>0.16871428571428571</v>
      </c>
      <c r="AN10" s="29">
        <f t="shared" si="2"/>
        <v>0.12485714285714285</v>
      </c>
      <c r="AO10" s="29">
        <f t="shared" si="2"/>
        <v>0.24285714285714285</v>
      </c>
      <c r="AP10" s="1"/>
    </row>
    <row r="11" spans="1:42" ht="15" x14ac:dyDescent="0.25"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</row>
    <row r="12" spans="1:42" ht="15" x14ac:dyDescent="0.25"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</row>
    <row r="13" spans="1:42" ht="15" x14ac:dyDescent="0.25">
      <c r="A13" s="6">
        <v>4002</v>
      </c>
      <c r="B13" s="7" t="s">
        <v>11</v>
      </c>
      <c r="C13" s="30" t="s">
        <v>7</v>
      </c>
      <c r="D13" s="31" t="s">
        <v>115</v>
      </c>
      <c r="E13" s="38" t="s">
        <v>116</v>
      </c>
      <c r="F13" s="3">
        <v>0.25</v>
      </c>
      <c r="G13" s="39">
        <v>9</v>
      </c>
      <c r="H13" s="39">
        <v>7</v>
      </c>
      <c r="I13" s="3">
        <v>93</v>
      </c>
      <c r="J13" s="3">
        <v>0.5</v>
      </c>
      <c r="K13" s="3">
        <v>1.2</v>
      </c>
      <c r="L13" s="3">
        <v>0.2</v>
      </c>
      <c r="M13" s="3">
        <v>1.1000000000000001</v>
      </c>
      <c r="N13" s="3">
        <v>0</v>
      </c>
      <c r="O13" s="3">
        <v>5.0999999999999996</v>
      </c>
      <c r="P13" s="3"/>
      <c r="Q13" s="3">
        <v>23</v>
      </c>
      <c r="R13" s="3"/>
      <c r="S13" s="3">
        <v>13</v>
      </c>
      <c r="T13" s="3">
        <v>0.51</v>
      </c>
      <c r="U13" s="3"/>
      <c r="V13" s="3"/>
      <c r="W13" s="3">
        <v>23.4</v>
      </c>
      <c r="X13" s="3">
        <v>0.06</v>
      </c>
      <c r="Y13" s="3">
        <v>0.04</v>
      </c>
      <c r="Z13" s="3">
        <v>0</v>
      </c>
      <c r="AA13" s="3">
        <v>346</v>
      </c>
      <c r="AB13" s="3">
        <v>32</v>
      </c>
      <c r="AC13" s="3">
        <v>8.1000000000000003E-2</v>
      </c>
      <c r="AD13" s="3">
        <v>0</v>
      </c>
      <c r="AE13" s="3">
        <v>2.9000000000000001E-2</v>
      </c>
      <c r="AF13" s="3">
        <v>4.3999999999999997E-2</v>
      </c>
      <c r="AG13" s="3">
        <v>4.3999999999999997E-2</v>
      </c>
      <c r="AH13" s="3">
        <v>0.01</v>
      </c>
      <c r="AI13" s="3">
        <v>3.1E-2</v>
      </c>
      <c r="AJ13" s="3">
        <v>0.03</v>
      </c>
      <c r="AK13" s="3">
        <v>8.9999999999999993E-3</v>
      </c>
      <c r="AL13" s="3">
        <v>3.1E-2</v>
      </c>
      <c r="AM13" s="3">
        <v>1.7999999999999999E-2</v>
      </c>
      <c r="AN13" s="3">
        <v>1.6E-2</v>
      </c>
      <c r="AO13" s="3">
        <v>2.1000000000000001E-2</v>
      </c>
      <c r="AP13" s="1"/>
    </row>
    <row r="14" spans="1:42" ht="15" x14ac:dyDescent="0.25">
      <c r="A14" s="6">
        <v>4002</v>
      </c>
      <c r="B14" s="7" t="s">
        <v>11</v>
      </c>
      <c r="C14" s="30" t="s">
        <v>7</v>
      </c>
      <c r="D14" s="31" t="s">
        <v>117</v>
      </c>
      <c r="E14" s="38" t="s">
        <v>12</v>
      </c>
      <c r="F14" s="3">
        <v>0.25</v>
      </c>
      <c r="G14" s="39">
        <v>9</v>
      </c>
      <c r="H14" s="39">
        <v>7</v>
      </c>
      <c r="I14" s="3">
        <v>94.52</v>
      </c>
      <c r="J14" s="3">
        <v>0.5</v>
      </c>
      <c r="K14" s="3">
        <v>0.88</v>
      </c>
      <c r="L14" s="3">
        <v>0.2</v>
      </c>
      <c r="M14" s="3">
        <v>1.2</v>
      </c>
      <c r="N14" s="3">
        <v>0</v>
      </c>
      <c r="O14" s="3">
        <v>3.89</v>
      </c>
      <c r="P14" s="3"/>
      <c r="Q14" s="3">
        <v>18</v>
      </c>
      <c r="R14" s="3"/>
      <c r="S14" s="3">
        <v>10</v>
      </c>
      <c r="T14" s="3">
        <v>0.27</v>
      </c>
      <c r="U14" s="3"/>
      <c r="V14" s="3"/>
      <c r="W14" s="3">
        <v>13.7</v>
      </c>
      <c r="X14" s="3">
        <v>3.6999999999999998E-2</v>
      </c>
      <c r="Y14" s="3">
        <v>1.9E-2</v>
      </c>
      <c r="Z14" s="3">
        <v>0</v>
      </c>
      <c r="AA14" s="3">
        <v>449</v>
      </c>
      <c r="AB14" s="3">
        <v>42</v>
      </c>
      <c r="AC14" s="3">
        <v>0.08</v>
      </c>
      <c r="AD14" s="3">
        <v>0</v>
      </c>
      <c r="AE14" s="3">
        <v>1.7999999999999999E-2</v>
      </c>
      <c r="AF14" s="3">
        <v>2.5000000000000001E-2</v>
      </c>
      <c r="AG14" s="3">
        <v>2.7E-2</v>
      </c>
      <c r="AH14" s="3">
        <v>6.0000000000000001E-3</v>
      </c>
      <c r="AI14" s="3">
        <v>2.7E-2</v>
      </c>
      <c r="AJ14" s="3">
        <v>2.7E-2</v>
      </c>
      <c r="AK14" s="3">
        <v>6.0000000000000001E-3</v>
      </c>
      <c r="AL14" s="3">
        <v>1.7999999999999999E-2</v>
      </c>
      <c r="AM14" s="3">
        <v>1.4E-2</v>
      </c>
      <c r="AN14" s="3">
        <v>8.9999999999999993E-3</v>
      </c>
      <c r="AO14" s="3">
        <v>1.4E-2</v>
      </c>
      <c r="AP14" s="1"/>
    </row>
    <row r="15" spans="1:42" ht="15" x14ac:dyDescent="0.25">
      <c r="A15" s="6">
        <v>4002</v>
      </c>
      <c r="B15" s="7" t="s">
        <v>11</v>
      </c>
      <c r="C15" s="30" t="s">
        <v>7</v>
      </c>
      <c r="D15" s="31" t="s">
        <v>118</v>
      </c>
      <c r="E15" s="38" t="s">
        <v>119</v>
      </c>
      <c r="F15" s="3">
        <v>0.25</v>
      </c>
      <c r="G15" s="39">
        <v>9</v>
      </c>
      <c r="H15" s="39">
        <v>7</v>
      </c>
      <c r="I15" s="3">
        <v>94.78</v>
      </c>
      <c r="J15" s="3">
        <v>0.69</v>
      </c>
      <c r="K15" s="3">
        <v>1.1599999999999999</v>
      </c>
      <c r="L15" s="3">
        <v>0.19</v>
      </c>
      <c r="M15" s="3">
        <v>0.9</v>
      </c>
      <c r="N15" s="3">
        <v>0</v>
      </c>
      <c r="O15" s="3">
        <v>3.18</v>
      </c>
      <c r="P15" s="3"/>
      <c r="Q15" s="3">
        <v>16</v>
      </c>
      <c r="R15" s="3"/>
      <c r="S15" s="3">
        <v>5</v>
      </c>
      <c r="T15" s="3">
        <v>0.47</v>
      </c>
      <c r="U15" s="3"/>
      <c r="V15" s="3"/>
      <c r="W15" s="3">
        <v>16</v>
      </c>
      <c r="X15" s="3">
        <v>4.5999999999999999E-2</v>
      </c>
      <c r="Y15" s="3">
        <v>3.4000000000000002E-2</v>
      </c>
      <c r="Z15" s="3">
        <v>0</v>
      </c>
      <c r="AA15" s="3">
        <f>+AB15*12</f>
        <v>900</v>
      </c>
      <c r="AB15" s="3">
        <v>75</v>
      </c>
      <c r="AC15" s="3">
        <v>0.06</v>
      </c>
      <c r="AD15" s="3">
        <v>0</v>
      </c>
      <c r="AE15" s="3">
        <v>2.7E-2</v>
      </c>
      <c r="AF15" s="3">
        <v>4.2000000000000003E-2</v>
      </c>
      <c r="AG15" s="3">
        <v>4.2000000000000003E-2</v>
      </c>
      <c r="AH15" s="3">
        <v>0.01</v>
      </c>
      <c r="AI15" s="3">
        <v>0.03</v>
      </c>
      <c r="AJ15" s="3">
        <v>2.9000000000000001E-2</v>
      </c>
      <c r="AK15" s="3">
        <v>8.0000000000000002E-3</v>
      </c>
      <c r="AL15" s="3">
        <v>0.03</v>
      </c>
      <c r="AM15" s="3">
        <v>1.7999999999999999E-2</v>
      </c>
      <c r="AN15" s="3">
        <v>1.4999999999999999E-2</v>
      </c>
      <c r="AO15" s="3">
        <v>0.02</v>
      </c>
      <c r="AP15" s="1"/>
    </row>
    <row r="16" spans="1:42" ht="15" x14ac:dyDescent="0.25">
      <c r="A16" s="6">
        <v>4002</v>
      </c>
      <c r="B16" s="7" t="s">
        <v>11</v>
      </c>
      <c r="C16" s="30" t="s">
        <v>7</v>
      </c>
      <c r="D16" s="31" t="s">
        <v>120</v>
      </c>
      <c r="E16" s="38" t="s">
        <v>121</v>
      </c>
      <c r="F16" s="3">
        <v>0.25</v>
      </c>
      <c r="G16" s="39">
        <v>9</v>
      </c>
      <c r="H16" s="39">
        <v>7</v>
      </c>
      <c r="I16" s="3">
        <v>95.28</v>
      </c>
      <c r="J16" s="3">
        <v>0.5</v>
      </c>
      <c r="K16" s="3">
        <v>0.98</v>
      </c>
      <c r="L16" s="3">
        <v>0.26</v>
      </c>
      <c r="M16" s="3">
        <v>0.7</v>
      </c>
      <c r="N16" s="3">
        <v>0</v>
      </c>
      <c r="O16" s="3">
        <v>2.98</v>
      </c>
      <c r="P16" s="3"/>
      <c r="Q16" s="3">
        <v>15</v>
      </c>
      <c r="R16" s="3"/>
      <c r="S16" s="3">
        <v>11</v>
      </c>
      <c r="T16" s="3">
        <v>0.49</v>
      </c>
      <c r="U16" s="3"/>
      <c r="V16" s="3"/>
      <c r="W16" s="3">
        <v>9</v>
      </c>
      <c r="X16" s="3">
        <v>4.1000000000000002E-2</v>
      </c>
      <c r="Y16" s="3">
        <v>4.7E-2</v>
      </c>
      <c r="Z16" s="3">
        <v>0</v>
      </c>
      <c r="AA16" s="3">
        <v>0</v>
      </c>
      <c r="AB16" s="3">
        <v>0</v>
      </c>
      <c r="AC16" s="3">
        <v>5.6000000000000001E-2</v>
      </c>
      <c r="AD16" s="3">
        <v>0</v>
      </c>
      <c r="AE16" s="3">
        <v>2.3E-2</v>
      </c>
      <c r="AF16" s="3">
        <v>3.5999999999999997E-2</v>
      </c>
      <c r="AG16" s="3">
        <v>3.5999999999999997E-2</v>
      </c>
      <c r="AH16" s="3">
        <v>8.0000000000000002E-3</v>
      </c>
      <c r="AI16" s="3">
        <v>2.5000000000000001E-2</v>
      </c>
      <c r="AJ16" s="3">
        <v>2.4E-2</v>
      </c>
      <c r="AK16" s="3">
        <v>7.0000000000000001E-3</v>
      </c>
      <c r="AL16" s="3">
        <v>2.5000000000000001E-2</v>
      </c>
      <c r="AM16" s="3">
        <v>1.4999999999999999E-2</v>
      </c>
      <c r="AN16" s="3">
        <v>1.2999999999999999E-2</v>
      </c>
      <c r="AO16" s="3">
        <v>1.7000000000000001E-2</v>
      </c>
      <c r="AP16" s="1"/>
    </row>
    <row r="17" spans="1:42" ht="15" x14ac:dyDescent="0.25"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</row>
    <row r="18" spans="1:42" ht="15" x14ac:dyDescent="0.25">
      <c r="A18" s="6">
        <v>4002</v>
      </c>
      <c r="B18" s="7" t="s">
        <v>11</v>
      </c>
      <c r="C18" s="34"/>
      <c r="D18" s="34"/>
      <c r="E18" s="35" t="s">
        <v>113</v>
      </c>
      <c r="F18" s="34"/>
      <c r="G18" s="40">
        <f>+SUM(G13*$F13,+G14*$F14+G15*$F15+G16*$F16)</f>
        <v>9</v>
      </c>
      <c r="H18" s="40">
        <f>+SUM(H13*$F13,+H14*$F14+H15*$F15+H16*$F16)</f>
        <v>7</v>
      </c>
      <c r="I18" s="40">
        <f>+SUM(I13*$F13,+I14*$F14+I15*$F15+I16*$F16)</f>
        <v>94.39500000000001</v>
      </c>
      <c r="J18" s="40">
        <f t="shared" ref="J18:O18" si="3">+SUM(J13*$F13,+J14*$F14+J15*$F15+J16*$F16)</f>
        <v>0.54749999999999999</v>
      </c>
      <c r="K18" s="40">
        <f t="shared" si="3"/>
        <v>1.0549999999999999</v>
      </c>
      <c r="L18" s="40">
        <f t="shared" si="3"/>
        <v>0.21250000000000002</v>
      </c>
      <c r="M18" s="40">
        <f t="shared" si="3"/>
        <v>0.97499999999999998</v>
      </c>
      <c r="N18" s="40">
        <f t="shared" si="3"/>
        <v>0</v>
      </c>
      <c r="O18" s="40">
        <f t="shared" si="3"/>
        <v>3.7875000000000001</v>
      </c>
      <c r="P18" s="34"/>
      <c r="Q18" s="40">
        <f>+SUM(Q13*$F13,+Q14*$F14+Q15*$F15+Q16*$F16)</f>
        <v>18</v>
      </c>
      <c r="R18" s="34"/>
      <c r="S18" s="40">
        <f t="shared" ref="S18:T18" si="4">+SUM(S13*$F13,+S14*$F14+S15*$F15+S16*$F16)</f>
        <v>9.75</v>
      </c>
      <c r="T18" s="40">
        <f t="shared" si="4"/>
        <v>0.435</v>
      </c>
      <c r="U18" s="34"/>
      <c r="V18" s="34"/>
      <c r="W18" s="40">
        <f t="shared" ref="W18:AO18" si="5">+SUM(W13*$F13,+W14*$F14+W15*$F15+W16*$F16)</f>
        <v>15.525</v>
      </c>
      <c r="X18" s="40">
        <f t="shared" si="5"/>
        <v>4.5999999999999999E-2</v>
      </c>
      <c r="Y18" s="40">
        <f t="shared" si="5"/>
        <v>3.5000000000000003E-2</v>
      </c>
      <c r="Z18" s="40">
        <f t="shared" si="5"/>
        <v>0</v>
      </c>
      <c r="AA18" s="40">
        <f t="shared" si="5"/>
        <v>423.75</v>
      </c>
      <c r="AB18" s="40">
        <f t="shared" si="5"/>
        <v>37.25</v>
      </c>
      <c r="AC18" s="40">
        <f t="shared" si="5"/>
        <v>6.9250000000000006E-2</v>
      </c>
      <c r="AD18" s="40">
        <f t="shared" si="5"/>
        <v>0</v>
      </c>
      <c r="AE18" s="40">
        <f t="shared" si="5"/>
        <v>2.4250000000000001E-2</v>
      </c>
      <c r="AF18" s="40">
        <f t="shared" si="5"/>
        <v>3.6750000000000005E-2</v>
      </c>
      <c r="AG18" s="40">
        <f t="shared" si="5"/>
        <v>3.7250000000000005E-2</v>
      </c>
      <c r="AH18" s="40">
        <f t="shared" si="5"/>
        <v>8.5000000000000006E-3</v>
      </c>
      <c r="AI18" s="40">
        <f t="shared" si="5"/>
        <v>2.8249999999999997E-2</v>
      </c>
      <c r="AJ18" s="40">
        <f t="shared" si="5"/>
        <v>2.75E-2</v>
      </c>
      <c r="AK18" s="40">
        <f t="shared" si="5"/>
        <v>7.4999999999999997E-3</v>
      </c>
      <c r="AL18" s="40">
        <f t="shared" si="5"/>
        <v>2.6000000000000002E-2</v>
      </c>
      <c r="AM18" s="40">
        <f t="shared" si="5"/>
        <v>1.6250000000000001E-2</v>
      </c>
      <c r="AN18" s="40">
        <f t="shared" si="5"/>
        <v>1.325E-2</v>
      </c>
      <c r="AO18" s="40">
        <f t="shared" si="5"/>
        <v>1.8000000000000002E-2</v>
      </c>
    </row>
  </sheetData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4"/>
  <sheetViews>
    <sheetView topLeftCell="AD1" workbookViewId="0">
      <selection activeCell="AP3" sqref="AP3"/>
    </sheetView>
  </sheetViews>
  <sheetFormatPr defaultRowHeight="15" x14ac:dyDescent="0.25"/>
  <cols>
    <col min="1" max="2" width="10.85546875" style="1" customWidth="1"/>
    <col min="3" max="3" width="12" style="1" customWidth="1"/>
    <col min="4" max="4" width="9.140625" style="1"/>
    <col min="5" max="5" width="11.140625" style="1" customWidth="1"/>
    <col min="6" max="8" width="12.28515625" style="1" customWidth="1"/>
    <col min="9" max="9" width="8.85546875" style="1" customWidth="1"/>
    <col min="10" max="11" width="9.140625" style="1" customWidth="1"/>
    <col min="12" max="12" width="7.5703125" style="1" customWidth="1"/>
    <col min="13" max="13" width="9.7109375" style="1" customWidth="1"/>
    <col min="14" max="14" width="8.5703125" style="1" customWidth="1"/>
    <col min="15" max="15" width="14.28515625" style="1" customWidth="1"/>
    <col min="16" max="16" width="10.7109375" style="1" customWidth="1"/>
    <col min="17" max="17" width="8.42578125" style="1" customWidth="1"/>
    <col min="18" max="18" width="10.5703125" style="1" customWidth="1"/>
    <col min="19" max="19" width="11.7109375" style="1" customWidth="1"/>
    <col min="20" max="20" width="11.5703125" style="1" customWidth="1"/>
    <col min="21" max="21" width="11.42578125" style="1" customWidth="1"/>
    <col min="22" max="22" width="14.42578125" style="1" customWidth="1"/>
    <col min="23" max="23" width="11.85546875" style="1" customWidth="1"/>
    <col min="24" max="24" width="12" style="1" customWidth="1"/>
    <col min="25" max="27" width="9.140625" style="1"/>
    <col min="28" max="28" width="13.42578125" style="1" customWidth="1"/>
    <col min="29" max="33" width="9.140625" style="1"/>
    <col min="34" max="34" width="11" style="1" customWidth="1"/>
    <col min="35" max="36" width="9.140625" style="1"/>
    <col min="37" max="37" width="10.28515625" style="1" customWidth="1"/>
    <col min="38" max="39" width="9.140625" style="1"/>
    <col min="40" max="40" width="10" style="1" customWidth="1"/>
    <col min="41" max="41" width="9.5703125" style="1" customWidth="1"/>
    <col min="42" max="42" width="9.7109375" style="1" customWidth="1"/>
    <col min="43" max="45" width="9.140625" style="1"/>
    <col min="46" max="46" width="11.5703125" style="1" customWidth="1"/>
    <col min="47" max="47" width="11.7109375" style="1" customWidth="1"/>
    <col min="48" max="16384" width="9.140625" style="1"/>
  </cols>
  <sheetData>
    <row r="1" spans="1:42" x14ac:dyDescent="0.25">
      <c r="A1" s="19" t="s">
        <v>94</v>
      </c>
    </row>
    <row r="3" spans="1:42" ht="118.5" customHeight="1" x14ac:dyDescent="0.25">
      <c r="A3" s="2" t="s">
        <v>57</v>
      </c>
      <c r="B3" s="2" t="s">
        <v>58</v>
      </c>
      <c r="C3" s="2" t="s">
        <v>1</v>
      </c>
      <c r="D3" s="2" t="s">
        <v>2</v>
      </c>
      <c r="E3" s="2" t="s">
        <v>3</v>
      </c>
      <c r="F3" s="22" t="s">
        <v>97</v>
      </c>
      <c r="G3" s="2" t="s">
        <v>59</v>
      </c>
      <c r="H3" s="2" t="s">
        <v>60</v>
      </c>
      <c r="I3" s="2" t="s">
        <v>5</v>
      </c>
      <c r="J3" s="2" t="s">
        <v>6</v>
      </c>
      <c r="K3" s="2" t="s">
        <v>61</v>
      </c>
      <c r="L3" s="2" t="s">
        <v>91</v>
      </c>
      <c r="M3" s="2" t="s">
        <v>92</v>
      </c>
      <c r="N3" s="2" t="s">
        <v>64</v>
      </c>
      <c r="O3" s="2" t="s">
        <v>4</v>
      </c>
      <c r="P3" s="20" t="s">
        <v>65</v>
      </c>
      <c r="Q3" s="2" t="s">
        <v>0</v>
      </c>
      <c r="R3" s="20" t="s">
        <v>66</v>
      </c>
      <c r="S3" s="2" t="s">
        <v>67</v>
      </c>
      <c r="T3" s="2" t="s">
        <v>68</v>
      </c>
      <c r="U3" s="20" t="s">
        <v>69</v>
      </c>
      <c r="V3" s="20" t="s">
        <v>70</v>
      </c>
      <c r="W3" s="2" t="s">
        <v>71</v>
      </c>
      <c r="X3" s="2" t="s">
        <v>72</v>
      </c>
      <c r="Y3" s="2" t="s">
        <v>73</v>
      </c>
      <c r="Z3" s="2" t="s">
        <v>74</v>
      </c>
      <c r="AA3" s="2" t="s">
        <v>75</v>
      </c>
      <c r="AB3" s="2" t="s">
        <v>76</v>
      </c>
      <c r="AC3" s="2" t="s">
        <v>77</v>
      </c>
      <c r="AD3" s="2" t="s">
        <v>78</v>
      </c>
      <c r="AE3" s="2" t="s">
        <v>79</v>
      </c>
      <c r="AF3" s="2" t="s">
        <v>80</v>
      </c>
      <c r="AG3" s="2" t="s">
        <v>81</v>
      </c>
      <c r="AH3" s="2" t="s">
        <v>82</v>
      </c>
      <c r="AI3" s="2" t="s">
        <v>83</v>
      </c>
      <c r="AJ3" s="2" t="s">
        <v>84</v>
      </c>
      <c r="AK3" s="2" t="s">
        <v>85</v>
      </c>
      <c r="AL3" s="2" t="s">
        <v>86</v>
      </c>
      <c r="AM3" s="2" t="s">
        <v>87</v>
      </c>
      <c r="AN3" s="2" t="s">
        <v>88</v>
      </c>
      <c r="AO3" s="2" t="s">
        <v>89</v>
      </c>
      <c r="AP3" s="2" t="s">
        <v>166</v>
      </c>
    </row>
    <row r="4" spans="1:42" ht="18" customHeight="1" x14ac:dyDescent="0.25">
      <c r="A4" s="6"/>
      <c r="B4" s="16"/>
      <c r="C4" s="16"/>
      <c r="D4" s="16"/>
      <c r="E4" s="16"/>
      <c r="F4" s="16"/>
      <c r="G4" s="16"/>
      <c r="H4" s="16"/>
      <c r="I4" s="16"/>
      <c r="J4" s="16"/>
      <c r="K4" s="3"/>
      <c r="L4" s="3"/>
      <c r="M4" s="3"/>
      <c r="N4" s="3"/>
      <c r="O4" s="3"/>
      <c r="P4" s="3"/>
      <c r="Q4" s="3"/>
      <c r="R4" s="5"/>
      <c r="S4" s="3"/>
      <c r="T4" s="3"/>
      <c r="U4" s="3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</row>
  </sheetData>
  <phoneticPr fontId="1" type="noConversion"/>
  <pageMargins left="0.75" right="0.75" top="1" bottom="1" header="0.5" footer="0.5"/>
  <pageSetup paperSize="9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4"/>
  <sheetViews>
    <sheetView topLeftCell="AI1" workbookViewId="0">
      <selection activeCell="AP3" sqref="AP3"/>
    </sheetView>
  </sheetViews>
  <sheetFormatPr defaultColWidth="11.42578125" defaultRowHeight="15" x14ac:dyDescent="0.25"/>
  <cols>
    <col min="1" max="25" width="11.42578125" style="1" customWidth="1"/>
    <col min="26" max="26" width="13.140625" style="1" customWidth="1"/>
    <col min="27" max="27" width="12.5703125" style="1" customWidth="1"/>
    <col min="28" max="29" width="11.42578125" style="1" customWidth="1"/>
    <col min="30" max="30" width="12.5703125" style="1" customWidth="1"/>
    <col min="31" max="16384" width="11.42578125" style="1"/>
  </cols>
  <sheetData>
    <row r="1" spans="1:42" x14ac:dyDescent="0.25">
      <c r="A1" s="19" t="s">
        <v>95</v>
      </c>
    </row>
    <row r="3" spans="1:42" ht="116.25" customHeight="1" x14ac:dyDescent="0.25">
      <c r="A3" s="2" t="s">
        <v>57</v>
      </c>
      <c r="B3" s="2" t="s">
        <v>58</v>
      </c>
      <c r="C3" s="2" t="s">
        <v>1</v>
      </c>
      <c r="D3" s="2" t="s">
        <v>2</v>
      </c>
      <c r="E3" s="2" t="s">
        <v>3</v>
      </c>
      <c r="F3" s="22" t="s">
        <v>97</v>
      </c>
      <c r="G3" s="2" t="s">
        <v>59</v>
      </c>
      <c r="H3" s="2" t="s">
        <v>60</v>
      </c>
      <c r="I3" s="2" t="s">
        <v>5</v>
      </c>
      <c r="J3" s="2" t="s">
        <v>6</v>
      </c>
      <c r="K3" s="2" t="s">
        <v>61</v>
      </c>
      <c r="L3" s="2" t="s">
        <v>91</v>
      </c>
      <c r="M3" s="2" t="s">
        <v>92</v>
      </c>
      <c r="N3" s="2" t="s">
        <v>64</v>
      </c>
      <c r="O3" s="2" t="s">
        <v>4</v>
      </c>
      <c r="P3" s="20" t="s">
        <v>65</v>
      </c>
      <c r="Q3" s="2" t="s">
        <v>0</v>
      </c>
      <c r="R3" s="20" t="s">
        <v>66</v>
      </c>
      <c r="S3" s="2" t="s">
        <v>67</v>
      </c>
      <c r="T3" s="2" t="s">
        <v>68</v>
      </c>
      <c r="U3" s="20" t="s">
        <v>69</v>
      </c>
      <c r="V3" s="20" t="s">
        <v>70</v>
      </c>
      <c r="W3" s="2" t="s">
        <v>71</v>
      </c>
      <c r="X3" s="2" t="s">
        <v>72</v>
      </c>
      <c r="Y3" s="2" t="s">
        <v>73</v>
      </c>
      <c r="Z3" s="2" t="s">
        <v>74</v>
      </c>
      <c r="AA3" s="2" t="s">
        <v>75</v>
      </c>
      <c r="AB3" s="2" t="s">
        <v>76</v>
      </c>
      <c r="AC3" s="2" t="s">
        <v>77</v>
      </c>
      <c r="AD3" s="2" t="s">
        <v>78</v>
      </c>
      <c r="AE3" s="2" t="s">
        <v>79</v>
      </c>
      <c r="AF3" s="2" t="s">
        <v>80</v>
      </c>
      <c r="AG3" s="2" t="s">
        <v>81</v>
      </c>
      <c r="AH3" s="2" t="s">
        <v>82</v>
      </c>
      <c r="AI3" s="2" t="s">
        <v>83</v>
      </c>
      <c r="AJ3" s="2" t="s">
        <v>84</v>
      </c>
      <c r="AK3" s="2" t="s">
        <v>85</v>
      </c>
      <c r="AL3" s="2" t="s">
        <v>86</v>
      </c>
      <c r="AM3" s="2" t="s">
        <v>87</v>
      </c>
      <c r="AN3" s="2" t="s">
        <v>88</v>
      </c>
      <c r="AO3" s="2" t="s">
        <v>89</v>
      </c>
      <c r="AP3" s="2" t="s">
        <v>166</v>
      </c>
    </row>
    <row r="4" spans="1:42" ht="18" customHeight="1" x14ac:dyDescent="0.25">
      <c r="A4" s="6"/>
      <c r="B4" s="16"/>
      <c r="C4" s="16"/>
      <c r="D4" s="16"/>
      <c r="E4" s="16"/>
      <c r="F4" s="16"/>
      <c r="G4" s="16"/>
      <c r="H4" s="16"/>
      <c r="I4" s="16"/>
      <c r="J4" s="16"/>
      <c r="K4" s="3"/>
      <c r="L4" s="3"/>
      <c r="M4" s="3"/>
      <c r="N4" s="3"/>
      <c r="O4" s="3"/>
      <c r="P4" s="3"/>
      <c r="Q4" s="3"/>
      <c r="R4" s="5"/>
      <c r="S4" s="3"/>
      <c r="T4" s="3"/>
      <c r="U4" s="3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</row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4"/>
  <sheetViews>
    <sheetView topLeftCell="AG1" workbookViewId="0">
      <selection activeCell="AL13" sqref="AL13"/>
    </sheetView>
  </sheetViews>
  <sheetFormatPr defaultRowHeight="15" x14ac:dyDescent="0.25"/>
  <cols>
    <col min="1" max="1" width="14" style="1" bestFit="1" customWidth="1"/>
    <col min="2" max="2" width="9.140625" style="1"/>
    <col min="3" max="3" width="10" style="1" customWidth="1"/>
    <col min="4" max="14" width="9.140625" style="1"/>
    <col min="15" max="15" width="12" style="1" customWidth="1"/>
    <col min="16" max="16384" width="9.140625" style="1"/>
  </cols>
  <sheetData>
    <row r="1" spans="1:42" x14ac:dyDescent="0.25">
      <c r="A1" s="19" t="s">
        <v>96</v>
      </c>
    </row>
    <row r="3" spans="1:42" ht="116.25" customHeight="1" x14ac:dyDescent="0.25">
      <c r="A3" s="18" t="s">
        <v>18</v>
      </c>
      <c r="B3" s="18" t="s">
        <v>19</v>
      </c>
      <c r="C3" s="2" t="s">
        <v>22</v>
      </c>
      <c r="D3" s="2" t="s">
        <v>2</v>
      </c>
      <c r="E3" s="2" t="s">
        <v>3</v>
      </c>
      <c r="F3" s="2" t="s">
        <v>23</v>
      </c>
      <c r="G3" s="18" t="s">
        <v>20</v>
      </c>
      <c r="H3" s="18" t="s">
        <v>21</v>
      </c>
      <c r="I3" s="2" t="s">
        <v>24</v>
      </c>
      <c r="J3" s="2" t="s">
        <v>25</v>
      </c>
      <c r="K3" s="18" t="s">
        <v>26</v>
      </c>
      <c r="L3" s="18" t="s">
        <v>27</v>
      </c>
      <c r="M3" s="18" t="s">
        <v>28</v>
      </c>
      <c r="N3" s="18" t="s">
        <v>29</v>
      </c>
      <c r="O3" s="2" t="s">
        <v>30</v>
      </c>
      <c r="P3" s="21" t="s">
        <v>31</v>
      </c>
      <c r="Q3" s="2" t="s">
        <v>32</v>
      </c>
      <c r="R3" s="21" t="s">
        <v>33</v>
      </c>
      <c r="S3" s="18" t="s">
        <v>34</v>
      </c>
      <c r="T3" s="18" t="s">
        <v>35</v>
      </c>
      <c r="U3" s="21" t="s">
        <v>36</v>
      </c>
      <c r="V3" s="21" t="s">
        <v>37</v>
      </c>
      <c r="W3" s="18" t="s">
        <v>38</v>
      </c>
      <c r="X3" s="18" t="s">
        <v>39</v>
      </c>
      <c r="Y3" s="18" t="s">
        <v>40</v>
      </c>
      <c r="Z3" s="18" t="s">
        <v>41</v>
      </c>
      <c r="AA3" s="18" t="s">
        <v>42</v>
      </c>
      <c r="AB3" s="18" t="s">
        <v>43</v>
      </c>
      <c r="AC3" s="18" t="s">
        <v>44</v>
      </c>
      <c r="AD3" s="18" t="s">
        <v>45</v>
      </c>
      <c r="AE3" s="18" t="s">
        <v>46</v>
      </c>
      <c r="AF3" s="18" t="s">
        <v>47</v>
      </c>
      <c r="AG3" s="18" t="s">
        <v>48</v>
      </c>
      <c r="AH3" s="18" t="s">
        <v>49</v>
      </c>
      <c r="AI3" s="18" t="s">
        <v>50</v>
      </c>
      <c r="AJ3" s="18" t="s">
        <v>51</v>
      </c>
      <c r="AK3" s="18" t="s">
        <v>52</v>
      </c>
      <c r="AL3" s="18" t="s">
        <v>53</v>
      </c>
      <c r="AM3" s="18" t="s">
        <v>54</v>
      </c>
      <c r="AN3" s="18" t="s">
        <v>55</v>
      </c>
      <c r="AO3" s="18" t="s">
        <v>56</v>
      </c>
      <c r="AP3" s="18" t="s">
        <v>167</v>
      </c>
    </row>
    <row r="4" spans="1:42" x14ac:dyDescent="0.25">
      <c r="A4" s="6"/>
      <c r="B4" s="16"/>
      <c r="C4" s="16"/>
      <c r="D4" s="16"/>
      <c r="E4" s="16"/>
      <c r="F4" s="16"/>
      <c r="G4" s="16"/>
      <c r="H4" s="16"/>
      <c r="I4" s="16"/>
      <c r="J4" s="16"/>
      <c r="K4" s="3"/>
      <c r="L4" s="3"/>
      <c r="M4" s="3"/>
      <c r="N4" s="3"/>
      <c r="O4" s="3"/>
      <c r="P4" s="3"/>
      <c r="Q4" s="3"/>
      <c r="R4" s="5"/>
      <c r="S4" s="3"/>
      <c r="T4" s="3"/>
      <c r="U4" s="3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1"/>
  <sheetViews>
    <sheetView workbookViewId="0">
      <selection activeCell="AP1" sqref="AP1"/>
    </sheetView>
  </sheetViews>
  <sheetFormatPr defaultRowHeight="12.75" x14ac:dyDescent="0.2"/>
  <sheetData>
    <row r="1" spans="1:42" s="1" customFormat="1" ht="150" x14ac:dyDescent="0.25">
      <c r="A1" s="2" t="s">
        <v>122</v>
      </c>
      <c r="B1" s="2" t="s">
        <v>123</v>
      </c>
      <c r="C1" s="2" t="s">
        <v>1</v>
      </c>
      <c r="D1" s="2" t="s">
        <v>2</v>
      </c>
      <c r="E1" s="2" t="s">
        <v>3</v>
      </c>
      <c r="F1" s="23" t="s">
        <v>111</v>
      </c>
      <c r="G1" s="2" t="s">
        <v>124</v>
      </c>
      <c r="H1" s="2" t="s">
        <v>125</v>
      </c>
      <c r="I1" s="2" t="s">
        <v>5</v>
      </c>
      <c r="J1" s="2" t="s">
        <v>6</v>
      </c>
      <c r="K1" s="2" t="s">
        <v>126</v>
      </c>
      <c r="L1" s="2" t="s">
        <v>127</v>
      </c>
      <c r="M1" s="2" t="s">
        <v>128</v>
      </c>
      <c r="N1" s="2" t="s">
        <v>129</v>
      </c>
      <c r="O1" s="2" t="s">
        <v>4</v>
      </c>
      <c r="P1" s="20" t="s">
        <v>130</v>
      </c>
      <c r="Q1" s="2" t="s">
        <v>0</v>
      </c>
      <c r="R1" s="20" t="s">
        <v>131</v>
      </c>
      <c r="S1" s="2" t="s">
        <v>132</v>
      </c>
      <c r="T1" s="2" t="s">
        <v>133</v>
      </c>
      <c r="U1" s="20" t="s">
        <v>134</v>
      </c>
      <c r="V1" s="20" t="s">
        <v>135</v>
      </c>
      <c r="W1" s="2" t="s">
        <v>136</v>
      </c>
      <c r="X1" s="2" t="s">
        <v>137</v>
      </c>
      <c r="Y1" s="2" t="s">
        <v>138</v>
      </c>
      <c r="Z1" s="2" t="s">
        <v>139</v>
      </c>
      <c r="AA1" s="2" t="s">
        <v>140</v>
      </c>
      <c r="AB1" s="2" t="s">
        <v>141</v>
      </c>
      <c r="AC1" s="2" t="s">
        <v>142</v>
      </c>
      <c r="AD1" s="2" t="s">
        <v>143</v>
      </c>
      <c r="AE1" s="2" t="s">
        <v>144</v>
      </c>
      <c r="AF1" s="2" t="s">
        <v>145</v>
      </c>
      <c r="AG1" s="2" t="s">
        <v>146</v>
      </c>
      <c r="AH1" s="2" t="s">
        <v>147</v>
      </c>
      <c r="AI1" s="2" t="s">
        <v>148</v>
      </c>
      <c r="AJ1" s="2" t="s">
        <v>149</v>
      </c>
      <c r="AK1" s="2" t="s">
        <v>150</v>
      </c>
      <c r="AL1" s="2" t="s">
        <v>151</v>
      </c>
      <c r="AM1" s="2" t="s">
        <v>152</v>
      </c>
      <c r="AN1" s="2" t="s">
        <v>153</v>
      </c>
      <c r="AO1" s="2" t="s">
        <v>154</v>
      </c>
      <c r="AP1" s="2" t="s">
        <v>166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Example</vt:lpstr>
      <vt:lpstr>Example Averages</vt:lpstr>
      <vt:lpstr>Archival</vt:lpstr>
      <vt:lpstr>Reference</vt:lpstr>
      <vt:lpstr>Upload</vt:lpstr>
      <vt:lpstr>Averages</vt:lpstr>
    </vt:vector>
  </TitlesOfParts>
  <Company>FAO of the UN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moltedo</dc:creator>
  <cp:lastModifiedBy>Nathalie Troubat (ESS)</cp:lastModifiedBy>
  <dcterms:created xsi:type="dcterms:W3CDTF">2010-03-30T13:50:29Z</dcterms:created>
  <dcterms:modified xsi:type="dcterms:W3CDTF">2013-09-03T08:42:36Z</dcterms:modified>
</cp:coreProperties>
</file>