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95" yWindow="525" windowWidth="9720" windowHeight="7320" tabRatio="796" activeTab="5"/>
  </bookViews>
  <sheets>
    <sheet name="data" sheetId="1" r:id="rId1"/>
    <sheet name="Cubierta" sheetId="2" r:id="rId2"/>
    <sheet name="Sect1 Prod cultivos primarios" sheetId="3" r:id="rId3"/>
    <sheet name="Sect2 Utilizacion cultivos prim" sheetId="4" r:id="rId4"/>
    <sheet name="Sect3 Ganaderia" sheetId="5" r:id="rId5"/>
    <sheet name="Sect4 Productos derivados" sheetId="6" r:id="rId6"/>
    <sheet name="Sect5 Metadatos" sheetId="7" r:id="rId7"/>
    <sheet name="Notas Descripcion" sheetId="8" r:id="rId8"/>
    <sheet name="Istrucciones" sheetId="9" r:id="rId9"/>
  </sheets>
  <definedNames>
    <definedName name="countryName">'Cubierta'!$C$6</definedName>
    <definedName name="DME_Dirty" hidden="1">"False"</definedName>
    <definedName name="DME_LocalFile" hidden="1">"True"</definedName>
    <definedName name="OLE_LINK3" localSheetId="2">'Sect1 Prod cultivos primarios'!#REF!</definedName>
    <definedName name="_xlnm.Print_Area" localSheetId="1">'Cubierta'!$A$1:$C$39</definedName>
    <definedName name="_xlnm.Print_Area" localSheetId="8">'Istrucciones'!$A$2:$R$79</definedName>
    <definedName name="_xlnm.Print_Area" localSheetId="7">'Notas Descripcion'!$A$2:$H$209</definedName>
    <definedName name="_xlnm.Print_Area" localSheetId="5">'Sect4 Productos derivados'!$A$1:$G$69</definedName>
    <definedName name="_xlnm.Print_Area" localSheetId="6">'Sect5 Metadatos'!$A$1:$H$63</definedName>
    <definedName name="_xlnm.Print_Titles" localSheetId="8">'Istrucciones'!$1:$2</definedName>
    <definedName name="_xlnm.Print_Titles" localSheetId="7">'Notas Descripcion'!$1:$3</definedName>
    <definedName name="_xlnm.Print_Titles" localSheetId="2">'Sect1 Prod cultivos primarios'!$5:$6</definedName>
    <definedName name="_xlnm.Print_Titles" localSheetId="3">'Sect2 Utilizacion cultivos prim'!$5:$6</definedName>
    <definedName name="_xlnm.Print_Titles" localSheetId="5">'Sect4 Productos derivados'!$1:$5</definedName>
    <definedName name="_xlnm.Print_Titles" localSheetId="6">'Sect5 Metadatos'!$1:$3</definedName>
    <definedName name="refYear1">'Sect1 Prod cultivos primarios'!$D$5</definedName>
    <definedName name="refYear2">'Sect1 Prod cultivos primarios'!$H$5</definedName>
    <definedName name="returnDate">'Cubierta'!$C$34</definedName>
    <definedName name="table" localSheetId="0">'data'!$F$1</definedName>
    <definedName name="table">'data'!$F$1:$N$75</definedName>
    <definedName name="tableheader" localSheetId="0">'data'!$F$1</definedName>
    <definedName name="tableHeader">'data'!$F$1:$N$1</definedName>
  </definedNames>
  <calcPr fullCalcOnLoad="1"/>
</workbook>
</file>

<file path=xl/sharedStrings.xml><?xml version="1.0" encoding="utf-8"?>
<sst xmlns="http://schemas.openxmlformats.org/spreadsheetml/2006/main" count="1434" uniqueCount="867">
  <si>
    <t xml:space="preserve">Los datos de producción del vino deben representar la salida total de jugo fermentado obtenido de las </t>
  </si>
  <si>
    <t xml:space="preserve">La cerveza es una bebida que puede ser alcohólica o no alcohólica hecha a partir de cereales </t>
  </si>
  <si>
    <t>malteados fermentados (principalmente cebada), agua y lúpulo. También pueden utlizarse cereales no</t>
  </si>
  <si>
    <t>malteados. Incluye cerveza de cebada, maíz, mijo, sorgo, etc.</t>
  </si>
  <si>
    <t>Uvas secas. ( Incluye las sultanas, las grosellas, etc.)</t>
  </si>
  <si>
    <t>TORTA</t>
  </si>
  <si>
    <t>Residuos de la extracción del aceite.</t>
  </si>
  <si>
    <t xml:space="preserve">Parcialmente fermentado, se haya detenido o no la fermentación, así como mosto de uva  no </t>
  </si>
  <si>
    <t>al que se le ha añadido alcohol.</t>
  </si>
  <si>
    <t>Utilización industrial</t>
  </si>
  <si>
    <t>UTILIZACIÓN</t>
  </si>
  <si>
    <t>(TM)</t>
  </si>
  <si>
    <t xml:space="preserve">una distinción de las cantidades utilizadas para la alimentación humana, la semilla, el forraje, combustibles biológicos líquidos y la utilización industrial. El </t>
  </si>
  <si>
    <t>concepto general de utilizaciones incluye aún más las cantidades de pérdidas, importaciones y exportaciones, que no son parte de este cuestionario.</t>
  </si>
  <si>
    <t xml:space="preserve">Proporcione por favor la utilización en toneladas métricas (TM) para los productos primarios producidos en su país. </t>
  </si>
  <si>
    <t>Los datos de producción se deben informar en términos de peso limpio, es decir, libre de tierra y lodo.</t>
  </si>
  <si>
    <r>
      <t>utilizados principalmente para la extracción de aceite (Soja,</t>
    </r>
    <r>
      <rPr>
        <b/>
        <sz val="10"/>
        <rFont val="Arial"/>
        <family val="2"/>
      </rPr>
      <t xml:space="preserve"> </t>
    </r>
    <r>
      <rPr>
        <sz val="10"/>
        <rFont val="Arial"/>
        <family val="0"/>
      </rPr>
      <t xml:space="preserve">etc.). De manera similar, también excluidos del </t>
    </r>
  </si>
  <si>
    <r>
      <t>Las nueces, n.e.c.</t>
    </r>
    <r>
      <rPr>
        <sz val="10"/>
        <rFont val="Arial"/>
        <family val="2"/>
      </rPr>
      <t xml:space="preserve"> incluyen todas las otras nueces que no han sido clasificadas (n.e.c.) en ninguna otra parte de este grupo.</t>
    </r>
  </si>
  <si>
    <t>Cáñamo, etc. Los datos de producción para la mayoría de los cultivos de fibras y semillas, están informados de manera separada; con excepción del</t>
  </si>
  <si>
    <r>
      <t>Algodón</t>
    </r>
    <r>
      <rPr>
        <sz val="10"/>
        <rFont val="Arial"/>
        <family val="0"/>
      </rPr>
      <t>, donde la producción de la fibra (lino) y de la semilla, se informa en conjunto. Los datos de producción de informan</t>
    </r>
  </si>
  <si>
    <t>incluyendo su cáscara, la carne y el agua o leche, pero sin incluir la capa fibrosa exterior (bonote).</t>
  </si>
  <si>
    <t>LECHE</t>
  </si>
  <si>
    <t>HUEVOS</t>
  </si>
  <si>
    <t>CARNE</t>
  </si>
  <si>
    <t xml:space="preserve">SECCIÓN 4 </t>
  </si>
  <si>
    <t xml:space="preserve">HORTALIZAS </t>
  </si>
  <si>
    <t>cosechados como grano seco. Las hortalizas que son cosechadas verdes como granos verdes y/o como vainas verdes</t>
  </si>
  <si>
    <t xml:space="preserve">Los datos de producción deben abarcar solo aquellas hortalizas que son cultivadas exclusivamente como alimento para seres humanos.  </t>
  </si>
  <si>
    <t>Las hortalizas cultivadas principalmente como alimento para animales deben ser excluidas de este grupo y deben ser incluidos entre</t>
  </si>
  <si>
    <r>
      <t>Las "Hortalizas, n.e.c."</t>
    </r>
    <r>
      <rPr>
        <sz val="10"/>
        <rFont val="Arial"/>
        <family val="2"/>
      </rPr>
      <t xml:space="preserve"> incluyen todos los otros vegetales que no han sido clasificados (n.e.c) en ninguna otra parte de este grupo.</t>
    </r>
  </si>
  <si>
    <t>Los estimulantes son cultivos que contienen alcaloides, cafeía, teína, teobromina, etc. Los más importantes son:</t>
  </si>
  <si>
    <r>
      <t xml:space="preserve">Cacao en grano </t>
    </r>
    <r>
      <rPr>
        <sz val="10"/>
        <rFont val="Arial"/>
        <family val="2"/>
      </rPr>
      <t xml:space="preserve">(las cifras de producción deben hacer referencia a los granos secos y fermentados) y </t>
    </r>
  </si>
  <si>
    <r>
      <t>Té</t>
    </r>
    <r>
      <rPr>
        <sz val="10"/>
        <rFont val="Arial"/>
        <family val="0"/>
      </rPr>
      <t xml:space="preserve"> (el cultivo primario se compone de las hojas tiernas, marchitas, enrolladas, fermentadas y secas; </t>
    </r>
  </si>
  <si>
    <t>los datos de producción deben hacer referencia al Té elaborado).</t>
  </si>
  <si>
    <t>comparables de manera aproximada con las cifras del comercio.</t>
  </si>
  <si>
    <r>
      <t>Las "Especias, n.e.c."</t>
    </r>
    <r>
      <rPr>
        <sz val="10"/>
        <rFont val="Arial"/>
        <family val="2"/>
      </rPr>
      <t xml:space="preserve"> incluyen todas las otras especias que no han sido clasificadas (n.e.c) en ninguna otra parte de este grupo.</t>
    </r>
  </si>
  <si>
    <t>PRODUCTOS FORRAJEROS</t>
  </si>
  <si>
    <t>se debe especificar, en la sección nota, si es que su producción está estimada en peso seco o peso fresco.</t>
  </si>
  <si>
    <t>TABÁCO</t>
  </si>
  <si>
    <t>CAUCHO NATURAL</t>
  </si>
  <si>
    <t>Producción de carne</t>
  </si>
  <si>
    <t>Producción de leche</t>
  </si>
  <si>
    <t>ANIMALES VIVOS</t>
  </si>
  <si>
    <t>Animales ponedores</t>
  </si>
  <si>
    <t>Ganado Total (Número de Animales)</t>
  </si>
  <si>
    <t>SECCIÓN 3</t>
  </si>
  <si>
    <t xml:space="preserve">GANADO </t>
  </si>
  <si>
    <t>Algunos cultivos de fibra vegetal, también semillas para propósitos de siembra y para ser procesadas en aceite</t>
  </si>
  <si>
    <r>
      <t>y pasteles</t>
    </r>
    <r>
      <rPr>
        <b/>
        <sz val="10"/>
        <rFont val="Arial"/>
        <family val="2"/>
      </rPr>
      <t>; Los datos con respecto a la producción de Algodón deben incluir en una sola cifra a la fibra y la semilla</t>
    </r>
    <r>
      <rPr>
        <sz val="10"/>
        <rFont val="Arial"/>
        <family val="2"/>
      </rPr>
      <t>;</t>
    </r>
    <r>
      <rPr>
        <b/>
        <sz val="10"/>
        <rFont val="Arial"/>
        <family val="2"/>
      </rPr>
      <t xml:space="preserve"> Los datos con</t>
    </r>
  </si>
  <si>
    <t>CULTIVOS AZUCAREROS</t>
  </si>
  <si>
    <t xml:space="preserve">en la cual son enviados a las fábricas azucareras para ser procesadas en Azúcar, es decir, usualmente libres de tierra/lodo, </t>
  </si>
  <si>
    <r>
      <t>"Cultivos Azucareros, n.e.c."</t>
    </r>
    <r>
      <rPr>
        <sz val="10"/>
        <rFont val="Arial"/>
        <family val="2"/>
      </rPr>
      <t xml:space="preserve"> incluyen todos los otros cultivos azucareros que no han sido clasificados en ninguna otra parte (n.e.c) en este grupo.</t>
    </r>
  </si>
  <si>
    <t>Papayas</t>
  </si>
  <si>
    <t xml:space="preserve">Section Hidden: Food Livestock Production </t>
  </si>
  <si>
    <t xml:space="preserve">Sección 3 - Ganado (Número de Animales y Producción Ganadera) </t>
  </si>
  <si>
    <t xml:space="preserve">Punto de Contacto - Por favor indique nombres e información de contacto para los puntos focales de todas las secciones del cuestionario. </t>
  </si>
  <si>
    <t>Frecuencia de recolección de datos - Por favor señale la frecuencia de recolección de datos para cada fuente básica de datos.</t>
  </si>
  <si>
    <t xml:space="preserve">Método de difusión - Por favor proporcione detalles acerca del método de difusión utilizado. </t>
  </si>
  <si>
    <t>Unidades y abreviaciones utilizadas</t>
  </si>
  <si>
    <t>Nombre del Informante:</t>
  </si>
  <si>
    <t>Dirección del Sitio web:</t>
  </si>
  <si>
    <t>Comentarios generales/notas sobre la Sección 1:</t>
  </si>
  <si>
    <t>Número de Animales de Ordeña/Ponedores</t>
  </si>
  <si>
    <t xml:space="preserve">  (como anexo a este cuestionario).</t>
  </si>
  <si>
    <t xml:space="preserve">Gallinas </t>
  </si>
  <si>
    <t xml:space="preserve">Pavos </t>
  </si>
  <si>
    <t xml:space="preserve">Patos </t>
  </si>
  <si>
    <t xml:space="preserve">Gansos </t>
  </si>
  <si>
    <t xml:space="preserve">Conejos </t>
  </si>
  <si>
    <t>Mulos</t>
  </si>
  <si>
    <t>Asnos</t>
  </si>
  <si>
    <t>Otros animales vivos,por favor especifique</t>
  </si>
  <si>
    <t xml:space="preserve">Carne de pato </t>
  </si>
  <si>
    <t>Carne de ganso</t>
  </si>
  <si>
    <t>Carne de pavo</t>
  </si>
  <si>
    <t xml:space="preserve">en la cosecha y trilla, y aquella parte del cultivo que no se cosechó por alguna razón. Por lo tanto, la producción incluye las cantidades del </t>
  </si>
  <si>
    <t xml:space="preserve">Es usualmente neto para cultivos temporales y bruto para cultivos permanentes. </t>
  </si>
  <si>
    <t>El área neta se diferencia del área bruta en que la última incluye pequeñas parcelas, senderos, diques, cabos, bermas, fajas de protección, etc., sin cultivar.</t>
  </si>
  <si>
    <t xml:space="preserve">Por otro lado, el área cosechada será registrada solo una vez en el caso de acumulación sucesiva del cultivo durante el año a partir de la misma cosecha. </t>
  </si>
  <si>
    <t>Generalmente de la familia de las gramíneas se limitan a los cultivos cosechados solamente como grano seco.</t>
  </si>
  <si>
    <r>
      <t>Spelt se deben incluir en las cifras de trigo</t>
    </r>
    <r>
      <rPr>
        <b/>
        <sz val="10"/>
        <rFont val="Arial"/>
        <family val="2"/>
      </rPr>
      <t>.</t>
    </r>
  </si>
  <si>
    <t>en términos de cacahuetes en la cáscara y los Cocos en términos del peso de la nuez completa</t>
  </si>
  <si>
    <t xml:space="preserve">Tanto los cultivos sembrados como cultivo extenso o de campo y los cultivos de jardín al exterior o en invernaderos deben ser informados </t>
  </si>
  <si>
    <r>
      <t>Café verde</t>
    </r>
    <r>
      <rPr>
        <sz val="10"/>
        <rFont val="Arial"/>
        <family val="0"/>
      </rPr>
      <t xml:space="preserve"> (considerado como cultivo primario en la etapa en que los granos están secos, limpios y curados),</t>
    </r>
  </si>
  <si>
    <t>Los datos de producción deben hacer referencia al peso de las hojas secas de las ventas del predio.</t>
  </si>
  <si>
    <t>Para la FAO, el "producto primario" se refiere al látex, concentrado, estabilizado y seco.</t>
  </si>
  <si>
    <t xml:space="preserve">En determinado período del año, incluye animales criados ya sea para propósitos de tiro o para la producción de carne y lácteos o retenidos para crianza.  </t>
  </si>
  <si>
    <t xml:space="preserve">Para la FAO, las cifras para el año N tienen relación con los animales enumerados por el país, cualquier día entre Octubre del año N-1 y Septiembre del año N.    </t>
  </si>
  <si>
    <t>Los conejos y las liebres incluyen sólo a aquellos utilizados principalmente para obtener carne.</t>
  </si>
  <si>
    <t>la panceta y el jamón en peso fresco. La carne de Pollo y la de Aves de Corral deben estar expresadas en términos del peso del canal,</t>
  </si>
  <si>
    <t>destinados a ser utilizados para incubación, pero no incluye los desperdicios de las granjas. Los datos de producción deben ser entregados tanto</t>
  </si>
  <si>
    <t>Cuestionario sobre Producción de Cultivos y Ganado</t>
  </si>
  <si>
    <t>Oficina Nacional Informante y nombre del Contacto</t>
  </si>
  <si>
    <t xml:space="preserve">Section 4: Productos Seleccionados Derivados de la Agricultura </t>
  </si>
  <si>
    <t>Section 5: Metadatos de Cultivos y Ganado</t>
  </si>
  <si>
    <t xml:space="preserve">FAO aprovecha esta oportunidad para agradecer a su Gobierno por la ayuda brindada para poder completar este cuestionario y queda a la espera de su respuesta. </t>
  </si>
  <si>
    <t>PRODUCTO</t>
  </si>
  <si>
    <t xml:space="preserve"> Si una unidad diferente se utiliza de manera exclusiva para lo cual está especificado, por favor indique en esta columna la unidad usada, así como también cualquier otra información relevante propia para los datos de un producto determinado (por ejemplo: datos provisionales, datos revisados, motivo de la alta variación, cambios en los métodos, etc.)</t>
  </si>
  <si>
    <t>Legumbres</t>
  </si>
  <si>
    <t xml:space="preserve"> Si es que una unidad diferente se utiliza de manera exclusiva para lo cual está especificado, por favor indique en esta columna la unidad utilizada, así como también cualquier otra información relevante propia para los datos de un artículo determinado (por ejemplo: datos provisionales, datos revisados, motivo de la alta variación, cambios en los métodos, etc.)</t>
  </si>
  <si>
    <t>La producción de vino incluye: vino común, vino de calidad, licor de vino, vino espumoso, champaña.</t>
  </si>
  <si>
    <t>respecto a la producción de Lino deben ser entregados en términos de fibra agramada y cortada, y deben incluir el Remolque.</t>
  </si>
  <si>
    <t>3. Fuentes de datos básicos</t>
  </si>
  <si>
    <t>n.e.c. - no han sido clasificadas en ninguna otra parte</t>
  </si>
  <si>
    <t>NUECES</t>
  </si>
  <si>
    <t xml:space="preserve">FRUTAS </t>
  </si>
  <si>
    <t xml:space="preserve">ESTIMULANTES </t>
  </si>
  <si>
    <t>ESPECIAS</t>
  </si>
  <si>
    <t>INSTRUCCIONES</t>
  </si>
  <si>
    <t>TM - Toneadas métricas</t>
  </si>
  <si>
    <t>Sección 1: PRODUCCIÓN DE CULTIVOS PRIMARIOS (ALIMENTACIÓN)</t>
  </si>
  <si>
    <t xml:space="preserve">CD - Rom: ……………………………………………………………………………….. </t>
  </si>
  <si>
    <t xml:space="preserve">Le solicitamos por favor que nos proporcione una respuesta el </t>
  </si>
  <si>
    <t>Margarina y grasa para cucinar</t>
  </si>
  <si>
    <t>Torta de soja</t>
  </si>
  <si>
    <t>Torta de cacahuete</t>
  </si>
  <si>
    <t>Torta de copra</t>
  </si>
  <si>
    <t>Torta de almendra de palma</t>
  </si>
  <si>
    <t>Torta de semilla de girasol</t>
  </si>
  <si>
    <t>Torta de colza</t>
  </si>
  <si>
    <t>Torta de semilla de cartamo</t>
  </si>
  <si>
    <t>Torta de semilla de mostaza</t>
  </si>
  <si>
    <t>Torta de semilla de adormidera</t>
  </si>
  <si>
    <t>Torta de semilla de algodon</t>
  </si>
  <si>
    <t>Torta de linaza</t>
  </si>
  <si>
    <t>Torta de semillas oleaginosas,Nep</t>
  </si>
  <si>
    <t>Otros tortas, por favor especifique</t>
  </si>
  <si>
    <t>Sebo</t>
  </si>
  <si>
    <t>N.B.: - Los datos se deben referir a la cobertura nacional y anual. Por favor ingrese los datos en las celdas correspondientes.</t>
  </si>
  <si>
    <t>Producción                  (TM)</t>
  </si>
  <si>
    <t xml:space="preserve">Tel:                                                         Fax: </t>
  </si>
  <si>
    <t>CULTIVOS OLEAGINOSOS</t>
  </si>
  <si>
    <t>la siembra. Los datos de producción deben ser informados en términos de peso seco limpio, excluyendo las vainas.</t>
  </si>
  <si>
    <t>Por favor especifique la producción anual de artículos en toneladas métricas (TM) y el área cosechada en hectáreas (Ha). Los datos deben ser relativos a cada año. En el caso de los cultivos en los cuales la cosecha se extienda hacia el año siguiente, la producción debe ser destinada al año en el cual se realice la mayor parte de la cosecha. El área y la producción de cultivos deben incluir todas las áreas en efecto cosechadas y la producción total cosechada correspondiente. Los Cereales y las Legumbres se deben informar* en granos secos. Los Tubérculos se deben informar* en peso fresco. Los datos acerca de los frutos secos se relacionan con el peso del fruto seco incluyendo la cáscara. Los datos acerca de los Cocos hacen referencia al peso completo del fruto, excluyendo la cáscara fibrosa exterior. La producción del algodón en rama* debe incluir tanto la fibra, como la semilla. Los datos acerca de la cocoa tienen relación con los granos secos y los fermentados. Con respecto a las Bananas y los Plátanos, no se debe incluir el peso del tallo central de los racimos en los datos de producción. Por favor remitase a la descripción de los artículos para más detalles.Los datos de producción para grupos de artículos se calculan de manera automática.Las celdas ensombrecidas y tachadas representan casos irrelevantes. Las celdas ensombrecidas representan casos adicionales (que se completan de manera automática en la versión Excel).</t>
  </si>
  <si>
    <t>Notas:</t>
  </si>
  <si>
    <t xml:space="preserve">Tel: </t>
  </si>
  <si>
    <t xml:space="preserve">Fax: </t>
  </si>
  <si>
    <t xml:space="preserve">E-mail: </t>
  </si>
  <si>
    <t>□</t>
  </si>
  <si>
    <t xml:space="preserve">Trigo </t>
  </si>
  <si>
    <t>Arroz cáscara</t>
  </si>
  <si>
    <t>Cebada</t>
  </si>
  <si>
    <t>Avena</t>
  </si>
  <si>
    <t>Maíz</t>
  </si>
  <si>
    <t>Centeno</t>
  </si>
  <si>
    <t>Mijo</t>
  </si>
  <si>
    <t>Sorgo</t>
  </si>
  <si>
    <t>Trigo sarraceno, alforfón</t>
  </si>
  <si>
    <t>Alpiste</t>
  </si>
  <si>
    <t>Quinua</t>
  </si>
  <si>
    <t>Digitaria</t>
  </si>
  <si>
    <t>Mezcla de cereales</t>
  </si>
  <si>
    <t>Cereales</t>
  </si>
  <si>
    <t>Yuca</t>
  </si>
  <si>
    <t>Papas, patatas</t>
  </si>
  <si>
    <t>Batatas, boniatos</t>
  </si>
  <si>
    <t>Ñames</t>
  </si>
  <si>
    <t>Yautía (cocoyam)</t>
  </si>
  <si>
    <t>Taró (cocoyam)</t>
  </si>
  <si>
    <t xml:space="preserve">Cultivos azucareros </t>
  </si>
  <si>
    <t>Caña de azúcar</t>
  </si>
  <si>
    <t>Remolacha azucarera</t>
  </si>
  <si>
    <t>Frijoles secos</t>
  </si>
  <si>
    <t>Guisantes secos</t>
  </si>
  <si>
    <t>Garbanzos</t>
  </si>
  <si>
    <t>Lentejas</t>
  </si>
  <si>
    <t>Guandú</t>
  </si>
  <si>
    <t>Altramuz</t>
  </si>
  <si>
    <t>Veza</t>
  </si>
  <si>
    <t>Bambara</t>
  </si>
  <si>
    <t>Animales lactantes 
(número)</t>
  </si>
  <si>
    <t>Animales Ponedores
(1000 número)</t>
  </si>
  <si>
    <t>Vino de otras frutas, por favor especifique</t>
  </si>
  <si>
    <t xml:space="preserve">o a través de la Oficina del Representante de la FAO en su país o directamente a FAO, División de Estadística, Viale delle Terme di Caracalla, 00153 Roma, Italia. </t>
  </si>
  <si>
    <t>- Utilización de Productos Primarios Seleccionados</t>
  </si>
  <si>
    <t>Sección 2 - Utilización de Productos Primarios Seleccionados</t>
  </si>
  <si>
    <t xml:space="preserve"> Por favor indique la utilización de los productos en toneladas métricas (TM) para cada producto primario seleccionado.</t>
  </si>
  <si>
    <t>Combustibles biológicos sólidos o gaseosos se refieren a los productos de biomasa (cantidades de cultivos) utilizadas como portadores sólidos de energía solida o gaseosa.</t>
  </si>
  <si>
    <r>
      <t xml:space="preserve">Arroz en cáscara : </t>
    </r>
    <r>
      <rPr>
        <sz val="10"/>
        <rFont val="Arial"/>
        <family val="2"/>
      </rPr>
      <t>es el grano del arroz después de trillado y aventado. Se conoce también como arroz en cáscara y arroz bruto.</t>
    </r>
  </si>
  <si>
    <t xml:space="preserve">Los datos de producción se refieren al peso de las nueces con la cáscara pero sin la envoltura externa. </t>
  </si>
  <si>
    <t xml:space="preserve">Los cultivos oleaginosos incluyen plantas anuales y perennes cuyas semillas, frutos o mesocarpios y nueces que se aprecian sobre todo por los aceites  </t>
  </si>
  <si>
    <t xml:space="preserve">comestibles o industriales que se extraen de ellos. Dentro de los cultivos forrajeros se incluyen las plantas oleaginosas anuales que se recogen verdes o son </t>
  </si>
  <si>
    <t>utilizados para pastar y como abono verde. Existen algunos cultivos oleaginosas que también son cultivos textiles, es decir, se cosechan tanto</t>
  </si>
  <si>
    <t>FIBRAS DE ORIGEN VEGETAL Y ANIMAL</t>
  </si>
  <si>
    <t>UTILIZACIÓN DE PRODUCTOS PRIMARIOS SELECCIONADOS</t>
  </si>
  <si>
    <t>Utilización</t>
  </si>
  <si>
    <t xml:space="preserve">Los datos de utilización se refieren al uso de los productos básicos en el país durante un periodo de tiempo determinado. En la utilización es importante hacer </t>
  </si>
  <si>
    <t>Pistachos</t>
  </si>
  <si>
    <t>Castañas</t>
  </si>
  <si>
    <t>Nueces de cola</t>
  </si>
  <si>
    <t>Nueces de areca</t>
  </si>
  <si>
    <t>Cultivos Oleaginosas</t>
  </si>
  <si>
    <t>Soja</t>
  </si>
  <si>
    <t>Maní (cacahuete) con cáscara</t>
  </si>
  <si>
    <t>Semilla de girasol</t>
  </si>
  <si>
    <t xml:space="preserve">Colza </t>
  </si>
  <si>
    <t>Semilla de mostaza</t>
  </si>
  <si>
    <t>Semilla de algodón</t>
  </si>
  <si>
    <t>Nuez de coco</t>
  </si>
  <si>
    <t>Almendra de palma</t>
  </si>
  <si>
    <t>Nuez de palma</t>
  </si>
  <si>
    <t>Aceitunas, olivas</t>
  </si>
  <si>
    <t>Linaza</t>
  </si>
  <si>
    <t>Semilla de adormidera</t>
  </si>
  <si>
    <t>Semilla de melón</t>
  </si>
  <si>
    <t>Hortalizas</t>
  </si>
  <si>
    <t>Ajo</t>
  </si>
  <si>
    <t>Puerros y otras aliáceas</t>
  </si>
  <si>
    <t>Alcachofas</t>
  </si>
  <si>
    <t>Espárragos</t>
  </si>
  <si>
    <t>Berenjenas</t>
  </si>
  <si>
    <t>Espinacas</t>
  </si>
  <si>
    <t>Maíz verde</t>
  </si>
  <si>
    <t>Gombo</t>
  </si>
  <si>
    <t>Hojas de yuca</t>
  </si>
  <si>
    <t>Sandías</t>
  </si>
  <si>
    <t>Algarrobas</t>
  </si>
  <si>
    <t>Frutas</t>
  </si>
  <si>
    <t>Bananos</t>
  </si>
  <si>
    <t>Plátanos</t>
  </si>
  <si>
    <t>Dátiles</t>
  </si>
  <si>
    <t>Higos</t>
  </si>
  <si>
    <t>Piña tropical</t>
  </si>
  <si>
    <t>Aguacates</t>
  </si>
  <si>
    <t>Naranjas</t>
  </si>
  <si>
    <t>Limones y limas</t>
  </si>
  <si>
    <t>Uvas</t>
  </si>
  <si>
    <t>Manzanas</t>
  </si>
  <si>
    <t xml:space="preserve">Peras </t>
  </si>
  <si>
    <t>Membrillos</t>
  </si>
  <si>
    <t>Albaricoques</t>
  </si>
  <si>
    <t>289</t>
  </si>
  <si>
    <t>Sesame seed</t>
  </si>
  <si>
    <t>254</t>
  </si>
  <si>
    <t>260</t>
  </si>
  <si>
    <t>333</t>
  </si>
  <si>
    <t>Comentarios generales/nota sobre la  Sección 3:</t>
  </si>
  <si>
    <t>en millares, como en peso (Sección 2).</t>
  </si>
  <si>
    <t>Cerezas</t>
  </si>
  <si>
    <t>Guindas</t>
  </si>
  <si>
    <t>Melocotones (duraznos) y nectarinas</t>
  </si>
  <si>
    <t>Fresas</t>
  </si>
  <si>
    <t>Grosellas</t>
  </si>
  <si>
    <t>Uva espina</t>
  </si>
  <si>
    <t>Kiwis</t>
  </si>
  <si>
    <t>Caquis</t>
  </si>
  <si>
    <t>Estimulantes</t>
  </si>
  <si>
    <t>Café verde</t>
  </si>
  <si>
    <t>Cacao en grano</t>
  </si>
  <si>
    <t>Té</t>
  </si>
  <si>
    <t>Mate</t>
  </si>
  <si>
    <t>Especias</t>
  </si>
  <si>
    <t>Vainilla</t>
  </si>
  <si>
    <t>Canela</t>
  </si>
  <si>
    <t xml:space="preserve">Clavo de olor </t>
  </si>
  <si>
    <t>Jengibre</t>
  </si>
  <si>
    <t>Fibra de Algodón</t>
  </si>
  <si>
    <t>Ganado Vacuno</t>
  </si>
  <si>
    <t>Búfalos</t>
  </si>
  <si>
    <t>Ovinos</t>
  </si>
  <si>
    <t>Caprinos</t>
  </si>
  <si>
    <t>Cerdos</t>
  </si>
  <si>
    <t>Camellos</t>
  </si>
  <si>
    <t>Caballos</t>
  </si>
  <si>
    <t>Colmenas</t>
  </si>
  <si>
    <t>Carne</t>
  </si>
  <si>
    <t>Carne de vacuno</t>
  </si>
  <si>
    <t>Carne de búfalo</t>
  </si>
  <si>
    <t>Carne de cerdo</t>
  </si>
  <si>
    <t>Los datos hacen referencia a la producción total de carne, tanto desde los mataderos comerciales, como los de las granjas. Los datos están entregados en términos del peso del animal en el gancho, es decir, sin incluir las menudencias y las grasas faenadas. La producción de carne de res y de búfalo incluye a los terneros; las carnes de oveja y de cabra incluyen la carne proveniente de los corderos y las crias, respectivamente; la carne de cerdo incluye el tocino y el jamón en peso fresco. La carne de aves de corral incluye la carne proveniente de todas las aves domésticas  y se refiere, donde es posible, al peso del animal listo para ser cocinado.</t>
  </si>
  <si>
    <t>cuales se deben informar en miles de unidades ('000).</t>
  </si>
  <si>
    <t xml:space="preserve"> Por favor indique la producción en toneladas métricas (TM) para cada producto seleccionado derivado de la agricultura.</t>
  </si>
  <si>
    <t>Los datos con respecto al ganado son entregados en números de cabezas (unidades), excepto en el caso de las aves de corral, los conejos y las liebres, las</t>
  </si>
  <si>
    <t xml:space="preserve">Los animales de ordeña son aquellos, los cuales en el curso del período de referencia han sido ordeñados. Este concepto es en relación al que se utiliza para la </t>
  </si>
  <si>
    <t xml:space="preserve">producción de leche, el cual no incluye la leche consumida por los animales jóvenes. Por ejemplo, si es que toda la leche de una vaca es consumida por el </t>
  </si>
  <si>
    <t>ternero, esta vaca no se considera como un "animal de ordeño".</t>
  </si>
  <si>
    <t>ORGANIZACIÓN DE LAS NACIONES UNIDAS PARA LA AGRICULTURA Y LA ALIMENTACIÓN -
DIVISIÓN DE ESTADÍSTICA</t>
  </si>
  <si>
    <t>Carne de ovino</t>
  </si>
  <si>
    <t>Carne de caprino</t>
  </si>
  <si>
    <t>Carne de pollo</t>
  </si>
  <si>
    <t>Animales de ordeña</t>
  </si>
  <si>
    <t>Animales Faenados</t>
  </si>
  <si>
    <t xml:space="preserve">El ganado total se refiere al número de animales de las especies presentes en el país al momento de la enumeración. </t>
  </si>
  <si>
    <t>Los datos con respecto a la carne incluyen todos los animales de origen nacional o extranjero faenados dentro de los límites nacionales.</t>
  </si>
  <si>
    <t>Otros cultivos azucareros, por favor especifique</t>
  </si>
  <si>
    <t>Otros nueces, por favor especifique</t>
  </si>
  <si>
    <t>Butirospermo</t>
  </si>
  <si>
    <t>Tung</t>
  </si>
  <si>
    <t>Semilla de Cartamo,alazor</t>
  </si>
  <si>
    <t>Canamo comun</t>
  </si>
  <si>
    <t>Otros cultivos oleaginosas,por favor especifique</t>
  </si>
  <si>
    <t>Cebollas, secas</t>
  </si>
  <si>
    <t>Tomates,frescos</t>
  </si>
  <si>
    <t xml:space="preserve">Zanahorias </t>
  </si>
  <si>
    <t xml:space="preserve">Coliflor </t>
  </si>
  <si>
    <t xml:space="preserve">Coles </t>
  </si>
  <si>
    <t xml:space="preserve">Lechuga </t>
  </si>
  <si>
    <t>Pepinos, pepinillos</t>
  </si>
  <si>
    <t>Guisantes, verdes</t>
  </si>
  <si>
    <t>Judías, verdes</t>
  </si>
  <si>
    <t>Habas,verdes</t>
  </si>
  <si>
    <t>Habichuelas verdes</t>
  </si>
  <si>
    <t>Hongos</t>
  </si>
  <si>
    <t>Melones</t>
  </si>
  <si>
    <t>Fruta,tropical (fresca) Nep</t>
  </si>
  <si>
    <t>Toronjas y pomelos</t>
  </si>
  <si>
    <t>Ciruelas</t>
  </si>
  <si>
    <t>Arandanos</t>
  </si>
  <si>
    <t>Arandano trepador</t>
  </si>
  <si>
    <t>Otros frutas, por favor espicifique</t>
  </si>
  <si>
    <t>Te Nep</t>
  </si>
  <si>
    <t>Nuez moscada, macis, cardamomo</t>
  </si>
  <si>
    <r>
      <t>Anís, badián, hinojo,</t>
    </r>
    <r>
      <rPr>
        <sz val="8"/>
        <rFont val="Arial"/>
        <family val="2"/>
      </rPr>
      <t xml:space="preserve"> </t>
    </r>
  </si>
  <si>
    <t>Maíz para Forraje</t>
  </si>
  <si>
    <t>Sorgo para Forraje</t>
  </si>
  <si>
    <t>Raigras para Forraje</t>
  </si>
  <si>
    <t>Alfalfa para Forraje</t>
  </si>
  <si>
    <t>Trébol para Forraje</t>
  </si>
  <si>
    <t>Otros Cultivos</t>
  </si>
  <si>
    <t>Raices de Achicoria</t>
  </si>
  <si>
    <t>Lupolo</t>
  </si>
  <si>
    <t>Pelitre,flores secas</t>
  </si>
  <si>
    <t>Caucho Natural</t>
  </si>
  <si>
    <t>Caucho natural (seco)</t>
  </si>
  <si>
    <t xml:space="preserve">Yute </t>
  </si>
  <si>
    <t>Fibra y Estopa de lino</t>
  </si>
  <si>
    <t>Capullos devanables</t>
  </si>
  <si>
    <t>Sisal</t>
  </si>
  <si>
    <r>
      <t>En el caso de la carne de cerdo, el peso del animal en el gancho también incluye la cabeza, las patas y la piel, así como también la grasa del lomo</t>
    </r>
    <r>
      <rPr>
        <sz val="10"/>
        <rFont val="Arial"/>
        <family val="2"/>
      </rPr>
      <t xml:space="preserve">, </t>
    </r>
  </si>
  <si>
    <t>- Istrucciones</t>
  </si>
  <si>
    <t xml:space="preserve">es decir, incluyendo el esqueleto, las menudencias comestibles y las grasas faenadas o listas para ser cocinadas incluyendo los interiores. </t>
  </si>
  <si>
    <r>
      <t>La "Carne, n.e.c."</t>
    </r>
    <r>
      <rPr>
        <sz val="10"/>
        <rFont val="Arial"/>
        <family val="2"/>
      </rPr>
      <t xml:space="preserve"> incluye todas las otras carnes que no han sido clasificadas (n.e.c) en ninguna otra parte de este grupo.</t>
    </r>
  </si>
  <si>
    <t>Las cifras relativas a la producción de leche hacen referencia a la Producción Neta (Leche efectivamente ordeñada - leche mamada</t>
  </si>
  <si>
    <t xml:space="preserve">por animales jóvenes + la cantidad de leche utilizada para alimentar al ganado). Éstas deben ser entregadas e términos de la totalidad de la leche </t>
  </si>
  <si>
    <t xml:space="preserve">La producción de huevos se refiere a la producción total de huevos en la cáscara, y también abarca los huevos </t>
  </si>
  <si>
    <t>AZÚCAR, EN BRUTO, CENTRIFUGADA</t>
  </si>
  <si>
    <t>Con modernos métodos el Aceite se extrae de los cultivos oleaginosos, ya sea moliendo y presionando, o a través de la disolución</t>
  </si>
  <si>
    <t>Visión general de la Estructura del Cuestionario sobre Cultivo y Ganado</t>
  </si>
  <si>
    <t>- Producción de Cultivos Primarios (Alimentación)</t>
  </si>
  <si>
    <t>- Ganado (Número de Animales y Producción Ganadera)</t>
  </si>
  <si>
    <t>- Metadatos del Cultivo y Ganado</t>
  </si>
  <si>
    <t>El Cuestionario incluye las siguientes hojas de respaldo:</t>
  </si>
  <si>
    <t>Las lanas grasosas son fibras naturales que crecen en las Ovejas y Corderos incluyendo el vellón limpio</t>
  </si>
  <si>
    <t>Carne de conejo</t>
  </si>
  <si>
    <t>Carne de camello</t>
  </si>
  <si>
    <t>Carne de caballo</t>
  </si>
  <si>
    <t>Carne de caza</t>
  </si>
  <si>
    <t>Leche</t>
  </si>
  <si>
    <t>Leche entera de vaca (fresca)</t>
  </si>
  <si>
    <t>Huevos</t>
  </si>
  <si>
    <t>Miel</t>
  </si>
  <si>
    <t>Azúcar, centrifugada, en bruto</t>
  </si>
  <si>
    <t xml:space="preserve"> ¿Abarca todo el país?</t>
  </si>
  <si>
    <t>Por favor indique si encontró alguna parte o sección difícil de completar y señale por qué.</t>
  </si>
  <si>
    <t>Sección 1 - Producción de Cultivos Primarios (Alimentación)</t>
  </si>
  <si>
    <t xml:space="preserve"> Para el número de animales, por favor indique el número total de animales de ordeña/ponedores. Con respecto a la producción de Carne, por favor indique el número total de animales faenados en el país y la carne obtenida (en TM). En relación a la producción de Leche y miel, la cantidad producida se debe indicar en TM, en el caso de la producción de huevos se debe indicar tanto en números como en TM.</t>
  </si>
  <si>
    <t>ORGANIZACIÓN DE LAS NACIONES UNIDAS PARA LA AGRICULTURA Y LA ALIMENTACIÓN - DIVISIÓN DE ESTADÍSTICA</t>
  </si>
  <si>
    <t>Ganado Total</t>
  </si>
  <si>
    <t>NÚMERO DE ANIMALES</t>
  </si>
  <si>
    <t xml:space="preserve">Persona de contacto: Sr. Nicolas Sakoff, Tel: (+39) 06 5705 2557, Fax: (+39) 06 5705 5615. </t>
  </si>
  <si>
    <t>Producción                                                                 (TM)</t>
  </si>
  <si>
    <t>PRODUCCIÓN DE LECHE</t>
  </si>
  <si>
    <t>PRODUCCIÓN DE HUEVOS</t>
  </si>
  <si>
    <t>Producción en peso (TM)</t>
  </si>
  <si>
    <t>PRODUCCIÓN DE MIEL</t>
  </si>
  <si>
    <t xml:space="preserve">               ORGANIZACIÓN DE LAS NACIONES UNIDAS PARA LA AGRICULTURA Y LA ALIMENTACIÓN</t>
  </si>
  <si>
    <t xml:space="preserve">               DIVISIÓN DE ESTADÍSTICA</t>
  </si>
  <si>
    <t>Versión Excel</t>
  </si>
  <si>
    <t>E-mail:                                                                                    Fecha:</t>
  </si>
  <si>
    <t>Este cuestionario contiene las siguientes secciones:</t>
  </si>
  <si>
    <t>Firma:</t>
  </si>
  <si>
    <t>Dirección:</t>
  </si>
  <si>
    <t>Administración y Oficina:</t>
  </si>
  <si>
    <t>Título:</t>
  </si>
  <si>
    <t xml:space="preserve">Sección 1: Producción de Cultivos Primarios (Alimentación) </t>
  </si>
  <si>
    <t xml:space="preserve">Sección 2: Productos Primarios no Alimentarios Seleccionados </t>
  </si>
  <si>
    <t xml:space="preserve">Sección 3: Ganadería (Número de Animales y Producción de Ganado)  </t>
  </si>
  <si>
    <t>Fibras, de origen vegetal o animal</t>
  </si>
  <si>
    <t>Comentarios generales/notas sobre la Sección 2:</t>
  </si>
  <si>
    <t>Productos forrajeros</t>
  </si>
  <si>
    <t>Sección 3: GANADERÍA (CANTIDAD DE ANIMALES Y PRODUCCIÓN GANADERA)</t>
  </si>
  <si>
    <t>Animales Vivos</t>
  </si>
  <si>
    <t>Animales Faenados               Número ('000 para aves de corral y conejos)</t>
  </si>
  <si>
    <t>PRODUCCIÓN DE CARNE</t>
  </si>
  <si>
    <t>Aceite de Soja</t>
  </si>
  <si>
    <t>Aceite de Palma</t>
  </si>
  <si>
    <t>Aceite de Colza</t>
  </si>
  <si>
    <t>Aceite de Girasol</t>
  </si>
  <si>
    <t>Sección 4: PRODUCTOS SELECCIONADOS DERIVADOS DE LA AGRICULTURA</t>
  </si>
  <si>
    <t>Sección 5: CULTIVOS Y GANADO - METADATOS</t>
  </si>
  <si>
    <t xml:space="preserve">2. Cobertura de datos  </t>
  </si>
  <si>
    <t xml:space="preserve"> Por favor indique la fuente de datos</t>
  </si>
  <si>
    <t>Encuestas por muestreo</t>
  </si>
  <si>
    <t>6. Oportunidad de difusión</t>
  </si>
  <si>
    <t>¿Hay algún producto importante que falte?  Si es así, por favor señale cuál y proporcione los datos.</t>
  </si>
  <si>
    <t xml:space="preserve">¿Se envió este cuestionario directamente a la persona/servicio adecuado?  Si no fue así, por favor escriba la preferencia.  </t>
  </si>
  <si>
    <t>DESCRIPCIÓN DE LOS GRUPOS DE PRODUCTOS Y OBSERVACIONES ESPECIALES PARA LOS PRODUCTOS SELECCIONADOS</t>
  </si>
  <si>
    <t>producto vendido en el mercado (producción comercializada) y las cantidades consumidas o utilizadas por los productores (auto-consumo).</t>
  </si>
  <si>
    <t>Los datos de producción del cultivo están reportados en toneladas métricas (TM).</t>
  </si>
  <si>
    <t>Los datos se refieren al área desde la cual se recolectó un cultivo. Por lo tanto, el área cosechada, no incluye el área en la cual no hubo cosecha por causa de daño, falla, etc., aunque haya sido sido sembrada o plantada.</t>
  </si>
  <si>
    <r>
      <t>Trigo:</t>
    </r>
    <r>
      <rPr>
        <sz val="10"/>
        <rFont val="Arial"/>
        <family val="0"/>
      </rPr>
      <t xml:space="preserve"> Dos tipos principales: 1) Común ; 2) Duro.  FAO tiene sólo un ítem (Trigo general); Los datos para </t>
    </r>
  </si>
  <si>
    <r>
      <t xml:space="preserve">Maíz </t>
    </r>
    <r>
      <rPr>
        <sz val="10"/>
        <rFont val="Arial"/>
        <family val="2"/>
      </rPr>
      <t>se limita al cultivo cosechado solo como grano seco</t>
    </r>
    <r>
      <rPr>
        <sz val="10"/>
        <rFont val="Arial"/>
        <family val="0"/>
      </rPr>
      <t>, excluyendo el cultivo verde cosechado no maduro para alimentación</t>
    </r>
  </si>
  <si>
    <t>Carne de Asno</t>
  </si>
  <si>
    <t>Carne de Mulo</t>
  </si>
  <si>
    <t>Carne Nep</t>
  </si>
  <si>
    <t>Otras carne,por favor especifique</t>
  </si>
  <si>
    <t xml:space="preserve">Leche  de búfala </t>
  </si>
  <si>
    <t xml:space="preserve">Leche de oveja </t>
  </si>
  <si>
    <t xml:space="preserve">Leche de cabra </t>
  </si>
  <si>
    <t xml:space="preserve">Leche de camella </t>
  </si>
  <si>
    <t xml:space="preserve">Huevos de gallina </t>
  </si>
  <si>
    <t>Huevos excluidos los de gallina</t>
  </si>
  <si>
    <t>Mantequilla de leche de vaca</t>
  </si>
  <si>
    <t>Queso de de leche de vaca</t>
  </si>
  <si>
    <t>Pimienta (negra y blanca) larga</t>
  </si>
  <si>
    <t xml:space="preserve"> Caña,de azucar</t>
  </si>
  <si>
    <t xml:space="preserve">Azúcar de Remolacha </t>
  </si>
  <si>
    <t>Azucar, centrifugada sin refinar</t>
  </si>
  <si>
    <t xml:space="preserve">Azucar, no centrifugada </t>
  </si>
  <si>
    <t>Aceite de Coco</t>
  </si>
  <si>
    <t>Aceite de almendra de Palma</t>
  </si>
  <si>
    <t>Mantequa de Butirospermo</t>
  </si>
  <si>
    <t>Aceite de aceite de ricino</t>
  </si>
  <si>
    <t>Aceite de tung</t>
  </si>
  <si>
    <t>Aceite de semilla de sesamo</t>
  </si>
  <si>
    <t>Aceite de semilla de Cártamo</t>
  </si>
  <si>
    <t>Aceite de semilla de algodon</t>
  </si>
  <si>
    <t>Aceite de cacahuete</t>
  </si>
  <si>
    <t>Aceite de  semilla de Mostaza</t>
  </si>
  <si>
    <t>Aceite de semilla de adormidera</t>
  </si>
  <si>
    <t>Aceite de canamo</t>
  </si>
  <si>
    <t>Aceite de origen vegetal nep</t>
  </si>
  <si>
    <t>Otros aceites,por favor espicifique</t>
  </si>
  <si>
    <t>Albaricoques,secos</t>
  </si>
  <si>
    <t>Ciruelas,secas</t>
  </si>
  <si>
    <t>Uvas pasas</t>
  </si>
  <si>
    <t>Higos,secos</t>
  </si>
  <si>
    <t>Otras Cervezaz, por favor especifique</t>
  </si>
  <si>
    <t>Vino (Uvas)</t>
  </si>
  <si>
    <t>Mosto de uva</t>
  </si>
  <si>
    <t>Raíces y tubérculos Nep</t>
  </si>
  <si>
    <t>Otros cereales, por favor especifique</t>
  </si>
  <si>
    <t>Otros Raíces y tubérculos , por favor especifique</t>
  </si>
  <si>
    <t>Cereales Nep</t>
  </si>
  <si>
    <t>Cultivos azucareros Nep</t>
  </si>
  <si>
    <t>Caupís secos</t>
  </si>
  <si>
    <t xml:space="preserve">Haba común secas </t>
  </si>
  <si>
    <t>Legumbres Nep</t>
  </si>
  <si>
    <t>Otros legumbres, por favor especifique</t>
  </si>
  <si>
    <t xml:space="preserve">Almendras </t>
  </si>
  <si>
    <t xml:space="preserve">Anacardos </t>
  </si>
  <si>
    <t xml:space="preserve">Avellanas </t>
  </si>
  <si>
    <t xml:space="preserve">Nueces </t>
  </si>
  <si>
    <t xml:space="preserve">Nueces del Brasil </t>
  </si>
  <si>
    <t>Nueces Nep</t>
  </si>
  <si>
    <t>Algodón</t>
  </si>
  <si>
    <t>Semillas de ricino</t>
  </si>
  <si>
    <t>Semillas oleaginosas Nep</t>
  </si>
  <si>
    <t>frondas y hojas.</t>
  </si>
  <si>
    <t xml:space="preserve">SECCIÓN 2 </t>
  </si>
  <si>
    <t>Chiles, pimientos picantes,pimientos (verdes) (</t>
  </si>
  <si>
    <t>Calabazas, zapayo ,calabazas confitera</t>
  </si>
  <si>
    <t>Hortalizas,frescas Nep</t>
  </si>
  <si>
    <t>Otras hortalizas, por favor espicifique</t>
  </si>
  <si>
    <t>Tangerinas, mandarinas, clementinas, satsumas</t>
  </si>
  <si>
    <t>Frutos cítricos Nep</t>
  </si>
  <si>
    <t>Bayas,Nep</t>
  </si>
  <si>
    <t>Frutas pomáceas Nep</t>
  </si>
  <si>
    <t>Drupas, Nep</t>
  </si>
  <si>
    <t xml:space="preserve">Anacardo </t>
  </si>
  <si>
    <t xml:space="preserve">Frutas ,fresca, Nep </t>
  </si>
  <si>
    <t>Pimenton</t>
  </si>
  <si>
    <t>Especias Nep</t>
  </si>
  <si>
    <t>Otros especias ,por favor especifique</t>
  </si>
  <si>
    <t>Gramineas para Forraje Nep</t>
  </si>
  <si>
    <t>Productos  Forrajeros Nep</t>
  </si>
  <si>
    <t>Otros productos forrajeros,por favor espevcifique</t>
  </si>
  <si>
    <t>Hojas de Tabaco</t>
  </si>
  <si>
    <t>Menta, Hierbabuena</t>
  </si>
  <si>
    <t>Lana Grasa</t>
  </si>
  <si>
    <t>Otras fibras, por favor especifique</t>
  </si>
  <si>
    <r>
      <t>Silo</t>
    </r>
    <r>
      <rPr>
        <sz val="10"/>
        <rFont val="Arial"/>
        <family val="0"/>
      </rPr>
      <t xml:space="preserve"> (el cual se considera como "Cosecha Forrajera"*). El Maiz Blanco</t>
    </r>
    <r>
      <rPr>
        <b/>
        <sz val="10"/>
        <rFont val="Arial"/>
        <family val="2"/>
      </rPr>
      <t xml:space="preserve"> </t>
    </r>
    <r>
      <rPr>
        <sz val="10"/>
        <rFont val="Arial"/>
        <family val="2"/>
      </rPr>
      <t>utilizado principalmente para alimentación está incluido en el</t>
    </r>
    <r>
      <rPr>
        <sz val="10"/>
        <rFont val="Arial"/>
        <family val="0"/>
      </rPr>
      <t xml:space="preserve"> Maiz.</t>
    </r>
  </si>
  <si>
    <r>
      <t>Existen dos tipos principales de cultivos azucareros: Caña de Azúcar</t>
    </r>
    <r>
      <rPr>
        <b/>
        <sz val="10"/>
        <rFont val="Arial"/>
        <family val="2"/>
      </rPr>
      <t xml:space="preserve"> </t>
    </r>
    <r>
      <rPr>
        <sz val="10"/>
        <rFont val="Arial"/>
        <family val="2"/>
      </rPr>
      <t>y Remolacha Azucareca</t>
    </r>
    <r>
      <rPr>
        <sz val="10"/>
        <rFont val="Arial"/>
        <family val="0"/>
      </rPr>
      <t xml:space="preserve">. Su producción se relaciona a la fase </t>
    </r>
  </si>
  <si>
    <t>(Maíz Verde, el cual es considerado como "Hortaliza") y Maíz cosechado verde para Forraje y</t>
  </si>
  <si>
    <t>LEGUMBRES</t>
  </si>
  <si>
    <t xml:space="preserve">Las legumbres incluyen a los cultivos cosechados como grano seco, solamente excluyendo, por lo tanto, cultivos cosechados </t>
  </si>
  <si>
    <r>
      <t>verdes para alimentación (arvejas verdes</t>
    </r>
    <r>
      <rPr>
        <sz val="10"/>
        <rFont val="Arial"/>
        <family val="2"/>
      </rPr>
      <t>, porotos verdes, etc</t>
    </r>
    <r>
      <rPr>
        <sz val="10"/>
        <rFont val="Arial"/>
        <family val="0"/>
      </rPr>
      <t>.) los cuales son considerados como cultivos Vegetales, y también aquellos</t>
    </r>
  </si>
  <si>
    <r>
      <t>grupo se encuentran aquellos cultivos leguminosos, tales como la a</t>
    </r>
    <r>
      <rPr>
        <sz val="10"/>
        <rFont val="Arial"/>
        <family val="2"/>
      </rPr>
      <t>lfalfa, el trébol,</t>
    </r>
    <r>
      <rPr>
        <sz val="10"/>
        <rFont val="Arial"/>
        <family val="0"/>
      </rPr>
      <t xml:space="preserve"> etc., cuyas semllias se utilizan exclusivamente para </t>
    </r>
  </si>
  <si>
    <r>
      <t>Las</t>
    </r>
    <r>
      <rPr>
        <b/>
        <sz val="10"/>
        <rFont val="Arial"/>
        <family val="2"/>
      </rPr>
      <t xml:space="preserve"> "Legumbres, n.e.c."</t>
    </r>
    <r>
      <rPr>
        <sz val="10"/>
        <rFont val="Arial"/>
        <family val="2"/>
      </rPr>
      <t xml:space="preserve"> incluyen todos las otras legumbres que no han sido clasificados (n.e.c) en ninguna otra parte dentro de este grupo.</t>
    </r>
  </si>
  <si>
    <r>
      <t>Nueces de Karité, Nueces de Tung, etc.</t>
    </r>
    <r>
      <rPr>
        <b/>
        <sz val="10"/>
        <rFont val="Arial"/>
        <family val="2"/>
      </rPr>
      <t xml:space="preserve"> </t>
    </r>
  </si>
  <si>
    <r>
      <t>las semillas, como las fibras a partir de una misma planta. Estos cultivos son el Algodón</t>
    </r>
    <r>
      <rPr>
        <b/>
        <sz val="10"/>
        <rFont val="Arial"/>
        <family val="2"/>
      </rPr>
      <t xml:space="preserve"> </t>
    </r>
    <r>
      <rPr>
        <sz val="10"/>
        <rFont val="Arial"/>
        <family val="2"/>
      </rPr>
      <t>(ya sea fibra de algodón o algodón con semillas), Lino,</t>
    </r>
  </si>
  <si>
    <t>PRODUCCIÓN DE CULTIVOS PRIMARIOS</t>
  </si>
  <si>
    <t>Producción
(en milliares)</t>
  </si>
  <si>
    <t>Producción
(TM)</t>
  </si>
  <si>
    <t>No, especificar detalles: ………………………………………………………………..</t>
  </si>
  <si>
    <t>Estimación, especificar la metodología : ………………………………………………</t>
  </si>
  <si>
    <t xml:space="preserve">Otro, especificar: ……………………………………………………………………... … </t>
  </si>
  <si>
    <t>Boletín, especificar el título: ……………………………………………………………</t>
  </si>
  <si>
    <t>CD - Rom, especificar el título: …………………………………………………………</t>
  </si>
  <si>
    <t>Publicación, especificar el título: ………………………………………………………</t>
  </si>
  <si>
    <t>Base de datos en línea, especificar http:// …………………………………………...</t>
  </si>
  <si>
    <t>Otros medios, especificar: ………………………………………………………………</t>
  </si>
  <si>
    <t>Otro, especificar: …………………………………………………………………………</t>
  </si>
  <si>
    <t>Base de datos en línea: ………………………………………………………………………</t>
  </si>
  <si>
    <t>Área Cosechada
 (Ha)</t>
  </si>
  <si>
    <t>Producción
 (TM)</t>
  </si>
  <si>
    <t>Cebollas, chalotes (verdes)</t>
  </si>
  <si>
    <t>FAO CÓDIGO</t>
  </si>
  <si>
    <r>
      <t>en términos de productos secos/maduros tal como se comercializan, con excepción de los Cacahuetes</t>
    </r>
    <r>
      <rPr>
        <b/>
        <sz val="10"/>
        <rFont val="Arial"/>
        <family val="2"/>
      </rPr>
      <t xml:space="preserve"> </t>
    </r>
    <r>
      <rPr>
        <sz val="10"/>
        <rFont val="Arial"/>
        <family val="2"/>
      </rPr>
      <t xml:space="preserve">los que deben ser informados </t>
    </r>
    <r>
      <rPr>
        <sz val="10"/>
        <rFont val="Arial"/>
        <family val="0"/>
      </rPr>
      <t xml:space="preserve"> </t>
    </r>
  </si>
  <si>
    <r>
      <t>Las "Semillas Oleaginosas</t>
    </r>
    <r>
      <rPr>
        <sz val="10"/>
        <rFont val="Arial"/>
        <family val="2"/>
      </rPr>
      <t>, n.e.c.</t>
    </r>
    <r>
      <rPr>
        <sz val="10"/>
        <rFont val="Arial"/>
        <family val="0"/>
      </rPr>
      <t>" incluyen todos los otros cultivos oleaginosos que no han sido clasificados (n.e.c) en ninguna otra parte de este grupo.</t>
    </r>
  </si>
  <si>
    <t xml:space="preserve">de manera conjunta. Algunas plantas gramíneas y leguminosas están clasificadas entre los Cereales y las Legumbres, si es que éstos son </t>
  </si>
  <si>
    <r>
      <t>(maíz verde</t>
    </r>
    <r>
      <rPr>
        <sz val="10"/>
        <rFont val="Arial"/>
        <family val="2"/>
      </rPr>
      <t>, guisantes verdes, judías verdes, ejotes, etc.</t>
    </r>
    <r>
      <rPr>
        <sz val="10"/>
        <rFont val="Arial"/>
        <family val="0"/>
      </rPr>
      <t>) deben ser incluidas en el grupo. Los datos de</t>
    </r>
  </si>
  <si>
    <r>
      <t>Las Coliflores incluyen el</t>
    </r>
    <r>
      <rPr>
        <b/>
        <sz val="10"/>
        <rFont val="Arial"/>
        <family val="2"/>
      </rPr>
      <t xml:space="preserve"> </t>
    </r>
    <r>
      <rPr>
        <sz val="10"/>
        <rFont val="Arial"/>
        <family val="2"/>
      </rPr>
      <t>Brécol de Invierno. En el grupo de las hortalizas se incluyen los Melones y las Sandías</t>
    </r>
    <r>
      <rPr>
        <b/>
        <sz val="10"/>
        <rFont val="Arial"/>
        <family val="2"/>
      </rPr>
      <t xml:space="preserve">. </t>
    </r>
  </si>
  <si>
    <t xml:space="preserve">los Cultivos Forrajeros. Las Coles incluyen los Coles de Bruselas, la Berza Verde y los Brécoles.  </t>
  </si>
  <si>
    <t>producción para estos productos deben incluir el peso de las vainas, a pesar que éstas no sean comestibles.</t>
  </si>
  <si>
    <t>Las Nueces, las Aceitunas, los Cocos, los Melones y las Sandías, no están incluidos dentro de la categoría de cultivos frutales.</t>
  </si>
  <si>
    <t>Las "Frutas, n.e.c." incluyen todas las otras frutas que no han sido clasificadas (n.e.c) en ninguna otra parte de este grupo.</t>
  </si>
  <si>
    <t>Los datos de producción de las especias deben ser informados señalando si es que son productos que están maduros, secos/en polvo, cosa que puedan ser</t>
  </si>
  <si>
    <r>
      <t>Los cultivos forrajeros son entregados a los animales como alimento fresco. En el caso de la a</t>
    </r>
    <r>
      <rPr>
        <sz val="10"/>
        <rFont val="Arial"/>
        <family val="2"/>
      </rPr>
      <t xml:space="preserve">lfalfa, el trébol, </t>
    </r>
    <r>
      <rPr>
        <sz val="10"/>
        <rFont val="Arial"/>
        <family val="0"/>
      </rPr>
      <t>etc.,</t>
    </r>
  </si>
  <si>
    <t>de lana, incluyendo la lana esquilada y lana tirada. No debe estar cardada o peinada.</t>
  </si>
  <si>
    <t xml:space="preserve">Las cifras anuales sobre el número de ganado tienen relación con los animales vivos enumerados a través de censo/encuestas por muestreo.  </t>
  </si>
  <si>
    <t xml:space="preserve">No se incluyen los animales vivos en cautiverio para pieles o cuero como zorros, visones, etc.; si es que hay disponible más de una enumeración de ganados, </t>
  </si>
  <si>
    <t>por favor informe el más cercano al inicio del año.</t>
  </si>
  <si>
    <t>Los datos hacen referencia al número de animales, los cuales en cualquier momento del año han puesto huevos.</t>
  </si>
  <si>
    <t>Las cifras están relacionadas con el número de animales faenados dentro de los límites nacionales, independiente de su origen.</t>
  </si>
  <si>
    <r>
      <t>Los datos de producción deben ser entregados en términos del peso del animal en el gancho (para reses y terneros, carne de</t>
    </r>
    <r>
      <rPr>
        <b/>
        <sz val="10"/>
        <rFont val="Arial"/>
        <family val="2"/>
      </rPr>
      <t xml:space="preserve"> </t>
    </r>
    <r>
      <rPr>
        <sz val="10"/>
        <rFont val="Arial"/>
        <family val="0"/>
      </rPr>
      <t xml:space="preserve"> </t>
    </r>
  </si>
  <si>
    <r>
      <t>búfalo, ovejas y corderos, carne de cabra y carne de camello)</t>
    </r>
    <r>
      <rPr>
        <sz val="10"/>
        <rFont val="Arial"/>
        <family val="0"/>
      </rPr>
      <t>, es decir, excluyendo las menudencias y las grasas faenadas.</t>
    </r>
  </si>
  <si>
    <t>y en peso, antes que en medidas de capacidad.</t>
  </si>
  <si>
    <t>PRODUCTOS SELECCIONADOS DERIVADOS DE LA AGRICULTURA</t>
  </si>
  <si>
    <t>Este Cuestionario de FAO sobre los datos de producción del Cultivos y Ganado posee las siguientes secciones:</t>
  </si>
  <si>
    <t>- Productos derivados seleccionados</t>
  </si>
  <si>
    <t>Por favor también proporcione información para poder contactarlo. Nosotros le hemos brindado un contacto de FAO para que pueda devolver el cuestionario y para que nos entregue su retroalimentación y pueda encontrar cualquier cosa que necesite.</t>
  </si>
  <si>
    <t>Sección 4 - Productos Seleccionados Derivados de la Agricultura</t>
  </si>
  <si>
    <t xml:space="preserve">Disponibilidad de datos - Por favor indique la cobertura del país para los datos proporcionados. Si es que hubo cobertura parcial, por favor proporcione detalles de la cobertura. </t>
  </si>
  <si>
    <t>-  Se han incluido en este cuestionario los datos oficiales informados previamente. Por favor revise los datos si es necesario y resalte cualquier revisión.</t>
  </si>
  <si>
    <t xml:space="preserve">- La descripción de productos así como también las instrucciones se encuentran en las hojas de respaldo.  </t>
  </si>
  <si>
    <t>- Para asistir en la revisión/validación de los datos, indicadores son automáticamente calculados y almacenados en dos planillas adicionales  (en la versión electrónica Excel).</t>
  </si>
  <si>
    <t>- Si es que usted tuviera algún dato adicional sobre cultivos y ganado, mucho apreciaríamos que compartiera esta información con nosotros</t>
  </si>
  <si>
    <t xml:space="preserve"> Las celdas sombreadas y tachadas representan casos irrelevantes. Las celdas sombreadas representan casos agregados (que se completan de manera automática en la versión Excel).</t>
  </si>
  <si>
    <t xml:space="preserve">Fuentes de datos básicos - Por favor especifique detalles sobre las fuentes de donde provienen sus datos básicos. </t>
  </si>
  <si>
    <t xml:space="preserve"> Al final de cada sección hay un espacio reservado para notas y comentarios generales que usted pueda tener con respecto del contenido de la sección relativa.</t>
  </si>
  <si>
    <t xml:space="preserve"> Los datos oficiales entregados previamente han sido incluidos en este cuestionario. Por favor, si es necesario revise los datos y destaque cualquier revisión.</t>
  </si>
  <si>
    <t xml:space="preserve"> Por favor indique el área cosechada en hectáreas (Ha) y la producción en toneladas métricas (TM) para cada cultivo. </t>
  </si>
  <si>
    <t xml:space="preserve"> FOOD AND AGRICULTURE ORGANIZATION OF THE UNITED NATIONS - STATISTICS DIVISION</t>
  </si>
  <si>
    <t xml:space="preserve"> ORGANIZACIÓN DE LAS NACIONES UNIDAS PARA LA AGRICULTURA Y LA ALIMENTACIÓN - DIVISIÓN DE ESTADÍSTICA</t>
  </si>
  <si>
    <t>Sección 2: UTILIZACIÓN CULTIVOS PRIMARIOS</t>
  </si>
  <si>
    <t xml:space="preserve">- Notas de Descripción de los productos </t>
  </si>
  <si>
    <t>Portada - Por favor proporcione información importante sobre la oficina nacional informante, funcionario responsable o Informante, nombre del contacto, etc.</t>
  </si>
  <si>
    <t>Metadatos - Los metadatos aumentan la comprensión de los datos. Por favor proporcione la siguiente información:</t>
  </si>
  <si>
    <t xml:space="preserve">Notas de Descripción de los Productos - proporcionan definiciones detalladas de los diversos grupos de commodities y observaciones especiales sobre éstos. </t>
  </si>
  <si>
    <t>Ha - Hectáreas</t>
  </si>
  <si>
    <t>Notas - Por favor indique en la columna ‘NOTAS’ cualquier información adicional que pueda clarificar sus datos, tal como: definición y metodología diferente, ciclo del año de referencia diferente, utilización de unidades diferentes. Por favor también señale si los datos entregados son pronósticos o datos preliminares o si es que han ocurrido mayores modificaciones entre un año y otro.</t>
  </si>
  <si>
    <r>
      <t xml:space="preserve">Por favor envíenos su respuesta preferentemente a través de e-mail, a la siguiente dirección: </t>
    </r>
    <r>
      <rPr>
        <sz val="10"/>
        <color indexed="12"/>
        <rFont val="Arial"/>
        <family val="2"/>
      </rPr>
      <t>Statistics-Data@fao.org;</t>
    </r>
  </si>
  <si>
    <r>
      <t>Calendario</t>
    </r>
    <r>
      <rPr>
        <sz val="10"/>
        <rFont val="Arial"/>
        <family val="2"/>
      </rPr>
      <t xml:space="preserve"> - Para los propósitos de reportar datos, por favor proporcione cifras anuales, es decir, de Enero a Diciembre. En el caso de los cultivos cuya cosecha se extienda hacia el año siguiente, la producción debe ser destinada al año en el cual se realiza la mayor parte de la cosecha. Los números de ganado deben ser considerados para el año finalizando el 30 de septiembre (por ejemplo, animales enumerados en un determinado país en cualquier momento entre el 1 de Oct. y el 30 de Sept. del siguiente año deben ser considerados para el último año).</t>
    </r>
  </si>
  <si>
    <t>Plazos de difusión - Por favor indique el lapso de tiempo acontecido desde la recolección de datos hasta la difusión de los datos, por ejemplo, para los datos recolectados en Diciembre de 2004 y difundidos en Mayo de 2005, el lapso de tiempo es de 4 meses (4M).</t>
  </si>
  <si>
    <t>Raíces y tubérculos</t>
  </si>
  <si>
    <t>RAICES Y TUBERCULOS</t>
  </si>
  <si>
    <r>
      <t>"Raíces y Tubérculos, n.e.c."</t>
    </r>
    <r>
      <rPr>
        <sz val="10"/>
        <rFont val="Arial"/>
        <family val="2"/>
      </rPr>
      <t xml:space="preserve"> incluyen todos los otros tipos de raíces y tubérculos que no han sido clasificados en ninguna otra parte (n.e.c) en </t>
    </r>
  </si>
  <si>
    <t>Cuando los datos de producción disponibles se refieren a un período de producción incluido en dos años sucesivos y no es posible ubicar la producción</t>
  </si>
  <si>
    <t xml:space="preserve">relativa en cada uno de ellos, es común referir los datos de producción hacia aquel año en el cual la mayoría de ésta está concentrada. </t>
  </si>
  <si>
    <t xml:space="preserve">es sembrado o plantado más de una vez en el mismo campo durante el año), el área se cuenta todas las veces que se haya cosechado. </t>
  </si>
  <si>
    <t xml:space="preserve">Si el cultivo bajo consideración se cosecha más de una vez durante el año como consecuencia de un cultivo sucesivo (es decir, el mismo cultivo </t>
  </si>
  <si>
    <r>
      <t>Yuca:</t>
    </r>
    <r>
      <rPr>
        <sz val="10"/>
        <rFont val="Arial"/>
        <family val="0"/>
      </rPr>
      <t xml:space="preserve"> La yuca dulce y amarga debe ser informada en una única cifra, en peso fresco, incluyendo la yuca nueva y la vieja.</t>
    </r>
  </si>
  <si>
    <t>este grupo.</t>
  </si>
  <si>
    <t xml:space="preserve">Solamente se incluyen las nueces que se utilizan princialmente como postre o nueces de mesa. Las nueces que se utilizan principalmente para saborizar </t>
  </si>
  <si>
    <r>
      <t>bebidas están excluidas, así como también las nueces utilizadas principalmente para la estracción de aceite o mantequllia: Nuez de Coco,</t>
    </r>
    <r>
      <rPr>
        <b/>
        <sz val="10"/>
        <rFont val="Arial"/>
        <family val="2"/>
      </rPr>
      <t xml:space="preserve"> </t>
    </r>
    <r>
      <rPr>
        <sz val="10"/>
        <rFont val="Arial"/>
        <family val="2"/>
      </rPr>
      <t>Nuez de Palma,</t>
    </r>
  </si>
  <si>
    <t xml:space="preserve">Los datos de producción de los cultivos frutales tienen relación con las frutas realmente cosechadas. Los bananos se relacionan a aquellos que son utilizados </t>
  </si>
  <si>
    <r>
      <t>como "Fruta/postre" mientras que todos los otros están incluidos en los</t>
    </r>
    <r>
      <rPr>
        <b/>
        <sz val="10"/>
        <rFont val="Arial"/>
        <family val="2"/>
      </rPr>
      <t xml:space="preserve"> </t>
    </r>
    <r>
      <rPr>
        <sz val="10"/>
        <rFont val="Arial"/>
        <family val="2"/>
      </rPr>
      <t xml:space="preserve">"Plátanos". Los datos sobre los bananos y los plátanos se relacionan con el peso de </t>
    </r>
  </si>
  <si>
    <t>la unidad de bananos y plátanos, excluyendo, por lo tanto, el peso del tallo central de los racimos.</t>
  </si>
  <si>
    <t xml:space="preserve">La producción de leche hace referencia a la producción total de la totalidad de leche fresca, sin incluir la leche ingerida por animales jóvenes, pero incluyendo </t>
  </si>
  <si>
    <t xml:space="preserve">las cantidadaes entregadas al ganado como alimento. </t>
  </si>
  <si>
    <t>Aceite de Oliva, virgen</t>
  </si>
  <si>
    <t>Aceite de Linaza</t>
  </si>
  <si>
    <t>Aceite de Maíz</t>
  </si>
  <si>
    <t>Aceite de Salvado de Arroz</t>
  </si>
  <si>
    <t>Pasas</t>
  </si>
  <si>
    <t>Bebidas Alcohólicas</t>
  </si>
  <si>
    <t>Vino</t>
  </si>
  <si>
    <t>Cerveza de Cebada</t>
  </si>
  <si>
    <t>Cerveza de Maíz</t>
  </si>
  <si>
    <t>Cerveza de Mijo</t>
  </si>
  <si>
    <t>Cerveza de Sorgo</t>
  </si>
  <si>
    <t>Triticale</t>
  </si>
  <si>
    <t>Copra</t>
  </si>
  <si>
    <t>Producción                                                       (TM)</t>
  </si>
  <si>
    <t>Comentarios generales/notas sobre la Sección 4:</t>
  </si>
  <si>
    <t xml:space="preserve">         ORGANIZACIÓN DE LAS NACIONES UNIDAS PARA LA AGRICULTURA Y LA ALIMENTACIÓN - DIVISIÓN DE ESTADÍSTICA</t>
  </si>
  <si>
    <t>1.  Punto focal de contacto</t>
  </si>
  <si>
    <t xml:space="preserve"> Dirección completa del punto focal:</t>
  </si>
  <si>
    <t xml:space="preserve">Nombre/Cargo: </t>
  </si>
  <si>
    <t>Dirección Completa:</t>
  </si>
  <si>
    <t>Cultivos</t>
  </si>
  <si>
    <t>Ganado</t>
  </si>
  <si>
    <t>Si</t>
  </si>
  <si>
    <t>No, especificar detalles: ……………………………………………………………………..</t>
  </si>
  <si>
    <t>Registros administrativos</t>
  </si>
  <si>
    <t>Censo</t>
  </si>
  <si>
    <t>Pronóstico</t>
  </si>
  <si>
    <t>Estimación, especificar la metodología : ……………………………………………………</t>
  </si>
  <si>
    <t>Otro, especificar: …………………………………………………………………………..</t>
  </si>
  <si>
    <t>4. Frecuencia de recolección de datos</t>
  </si>
  <si>
    <t>Boletín, especificar el título: ……………………………………………………………………</t>
  </si>
  <si>
    <t xml:space="preserve"> Por favor indique la frecuencia de recolección/recopilación de datos</t>
  </si>
  <si>
    <t>Anual</t>
  </si>
  <si>
    <t>Otro especificar: …………………………………………………………………………..</t>
  </si>
  <si>
    <t xml:space="preserve"> Por favor indique de qué manera se difunden los datos</t>
  </si>
  <si>
    <t>Publicación, especificar el título: ……………………………………………………………….</t>
  </si>
  <si>
    <t>CD - Rom, especificar el título: …………………………………………………………………</t>
  </si>
  <si>
    <t>Base de datos en línea, especificar http:// ………....….………………………………………..</t>
  </si>
  <si>
    <t>Otros medios, especificar: …………………………………………………………………..</t>
  </si>
  <si>
    <t>5. Método de difusión</t>
  </si>
  <si>
    <t>Semilla</t>
  </si>
  <si>
    <t>Por favor señale los plazos de difusión:                            señale el período de tiempo entre la recolección de los datos y su difusión (por ejemplo 4M por un período de 4 meses)</t>
  </si>
  <si>
    <t>7. Observaciones generales sobre el Cuestionario</t>
  </si>
  <si>
    <t>Boletín: …………………………………………………………………………………..</t>
  </si>
  <si>
    <t>Publicación: ………………………………………………………………………………</t>
  </si>
  <si>
    <t>Base de datos en línea: ……………………………………………………………………….</t>
  </si>
  <si>
    <t>Por favor proporcione cualquier sugerencia o modificación que usted tiene para mejorar este cuestionario.</t>
  </si>
  <si>
    <t>Apreciaremos mucho algunas sugerencias para poder mejorar este cuestionario</t>
  </si>
  <si>
    <t xml:space="preserve">SECCIÓN 1 </t>
  </si>
  <si>
    <t>Elemento/Variable</t>
  </si>
  <si>
    <t>Producción (cultivos)</t>
  </si>
  <si>
    <t>Área Cosechada</t>
  </si>
  <si>
    <t>Definición</t>
  </si>
  <si>
    <t xml:space="preserve">Los datos acerca de la producción de cultivos hacen referencia a la producción real cosechada desde el huerto o jardín, excluyendo las pérdidas </t>
  </si>
  <si>
    <t>BEBIDAS ALCOHÓLICAS</t>
  </si>
  <si>
    <t>Cerveza</t>
  </si>
  <si>
    <t>FRUTA</t>
  </si>
  <si>
    <t>ACEITES VEGETALES</t>
  </si>
  <si>
    <t>El área cosechada se informa en hectáreas (HA).</t>
  </si>
  <si>
    <t>Grupos</t>
  </si>
  <si>
    <t>CEREALES</t>
  </si>
  <si>
    <r>
      <t>Los "Cereales, n.e.c."</t>
    </r>
    <r>
      <rPr>
        <sz val="10"/>
        <rFont val="Arial"/>
        <family val="2"/>
      </rPr>
      <t xml:space="preserve"> incluyen todos los otros cereales que no han sido clasificados en ninguna otra parte (n.e.c) en este grupo.</t>
    </r>
  </si>
  <si>
    <t>Alimento</t>
  </si>
  <si>
    <t>Alimento se refiere a todas las cantidades disponibles para el consumo humano, ya sea uso directo o para la transformación del mismo.</t>
  </si>
  <si>
    <t>Se refiere a todas las cantidades disponibles para el consumo humano, ya sea uso directo o para la transformación del mismo.</t>
  </si>
  <si>
    <t>Semilla de sésamo, ajonjolí</t>
  </si>
  <si>
    <t>Fibras Semejantes a Yute</t>
  </si>
  <si>
    <r>
      <t>Para más detalles visita: FAO  Estadísticas sobre los cultivos - los Conceptos, las Definiciones y las Clasificaciones en</t>
    </r>
    <r>
      <rPr>
        <b/>
        <sz val="10"/>
        <rFont val="Arial"/>
        <family val="2"/>
      </rPr>
      <t xml:space="preserve"> http://www.fao.org/es/ess/rmcrops.asp</t>
    </r>
  </si>
  <si>
    <t>Forraje se refiere a las cantidades suministradas a los animales, directamente o como alimentos procesados. Semilla se refieren a las cantidades utilizadas con fines de reproducción.</t>
  </si>
  <si>
    <t>Se refiere a las cantidades utilizadas con fines de reproducción.</t>
  </si>
  <si>
    <t>Forraje</t>
  </si>
  <si>
    <t>Se refiere a las cantidades suministradas a los animales, directamente o como alimentos procesados</t>
  </si>
  <si>
    <t>Biocombustibles biológicos líquidos se refieren a los productos de biomasa (cantidad de cultivos) convertidos a líquidos de transporte de energía, por ejemplo, bioetanol, biodiesel, bio-petróleo.</t>
  </si>
  <si>
    <t>Biocombustibles biológicos líquidos</t>
  </si>
  <si>
    <t>Se refieren a los productos de biomasa (cantidad de cultivos) convertidos a líquidos de transporte de energía, por ejemplo, bioetanol, biodiesel, bio-petróleo.</t>
  </si>
  <si>
    <t>Combustibles biológicos sólidos o gaseosos</t>
  </si>
  <si>
    <t>Se refieren a los productos de biomasa (cantidades de cultivos) utilizadas como portadores sólidos de energía solida o gaseosa.</t>
  </si>
  <si>
    <t xml:space="preserve">Utilización industrial es la cantidad destinada para otros usos no alimenticios, es decir el almidón, el alcohol industrial y las formas sólidas o gaseosas de combustibles biológicos. (Vea la descripción del producto para más detalles). </t>
  </si>
  <si>
    <t xml:space="preserve">Utilización industrial </t>
  </si>
  <si>
    <t xml:space="preserve">(Vea la descripción del producto para más detalles). </t>
  </si>
  <si>
    <t xml:space="preserve">Es la cantidad destinada para otros usos no alimenticios, es decir el almidón, el alcohol industrial y las formas sólidas o gaseosas de combustibles biológicos. </t>
  </si>
  <si>
    <t>Por favor, consulte la sección 1 para las descripciones de los productos</t>
  </si>
  <si>
    <t>AZÚCAR CANTRIFUGADA SIN REFINAR</t>
  </si>
  <si>
    <t>cultivos azucareros y que consiste en su totalidad o es principalmente de sacarosa.</t>
  </si>
  <si>
    <t xml:space="preserve">Incluye el azúcar de caña, azúcar de remolacha y azúcar centrifugada sin refinar nep. Es un material cristalizado no refinado derivados de los jugos de los </t>
  </si>
  <si>
    <t>uvas molidas para vino.</t>
  </si>
  <si>
    <t>0111</t>
  </si>
  <si>
    <t>0113</t>
  </si>
  <si>
    <t>0115</t>
  </si>
  <si>
    <t>0117</t>
  </si>
  <si>
    <t>0112</t>
  </si>
  <si>
    <t>0116</t>
  </si>
  <si>
    <t>0118</t>
  </si>
  <si>
    <t>0114</t>
  </si>
  <si>
    <t>01190*</t>
  </si>
  <si>
    <t>01592</t>
  </si>
  <si>
    <t>01510</t>
  </si>
  <si>
    <t>01591</t>
  </si>
  <si>
    <t>01593</t>
  </si>
  <si>
    <t>01599*</t>
  </si>
  <si>
    <t>01802</t>
  </si>
  <si>
    <t>01801</t>
  </si>
  <si>
    <t>01809</t>
  </si>
  <si>
    <t>01701</t>
  </si>
  <si>
    <t>01705</t>
  </si>
  <si>
    <t>01703</t>
  </si>
  <si>
    <t>01709*</t>
  </si>
  <si>
    <t>01704</t>
  </si>
  <si>
    <t>01702</t>
  </si>
  <si>
    <t>01371</t>
  </si>
  <si>
    <t>01375</t>
  </si>
  <si>
    <t>01372</t>
  </si>
  <si>
    <t>01374</t>
  </si>
  <si>
    <t>01376</t>
  </si>
  <si>
    <t>01373</t>
  </si>
  <si>
    <t>03230*</t>
  </si>
  <si>
    <t>01377</t>
  </si>
  <si>
    <t>01379*</t>
  </si>
  <si>
    <t>0141</t>
  </si>
  <si>
    <t>0142</t>
  </si>
  <si>
    <t>01450</t>
  </si>
  <si>
    <t>01460</t>
  </si>
  <si>
    <t>01499*</t>
  </si>
  <si>
    <t>01491*</t>
  </si>
  <si>
    <t>01445</t>
  </si>
  <si>
    <t>01443</t>
  </si>
  <si>
    <t>01446</t>
  </si>
  <si>
    <t>01444</t>
  </si>
  <si>
    <t>01442</t>
  </si>
  <si>
    <t>01449*</t>
  </si>
  <si>
    <t>01921*</t>
  </si>
  <si>
    <t>0143</t>
  </si>
  <si>
    <t>01441</t>
  </si>
  <si>
    <t>01234</t>
  </si>
  <si>
    <t>01253*</t>
  </si>
  <si>
    <t>01252</t>
  </si>
  <si>
    <t>01251</t>
  </si>
  <si>
    <t>01254</t>
  </si>
  <si>
    <t>01213</t>
  </si>
  <si>
    <t>01212</t>
  </si>
  <si>
    <t>01214</t>
  </si>
  <si>
    <t>01232</t>
  </si>
  <si>
    <t>01242</t>
  </si>
  <si>
    <t>01241*</t>
  </si>
  <si>
    <t>01249*</t>
  </si>
  <si>
    <t>01216</t>
  </si>
  <si>
    <t>01211</t>
  </si>
  <si>
    <t>01233</t>
  </si>
  <si>
    <t>01270</t>
  </si>
  <si>
    <t>01231</t>
  </si>
  <si>
    <t>01215</t>
  </si>
  <si>
    <t>01235</t>
  </si>
  <si>
    <t>01290*</t>
  </si>
  <si>
    <t>01239*</t>
  </si>
  <si>
    <t>01219.01</t>
  </si>
  <si>
    <t>01221</t>
  </si>
  <si>
    <t>01229</t>
  </si>
  <si>
    <t>01312</t>
  </si>
  <si>
    <t>01313</t>
  </si>
  <si>
    <t>01314</t>
  </si>
  <si>
    <t>01315</t>
  </si>
  <si>
    <t>01318</t>
  </si>
  <si>
    <t>01311</t>
  </si>
  <si>
    <t>01316</t>
  </si>
  <si>
    <t>01319*</t>
  </si>
  <si>
    <t>01323</t>
  </si>
  <si>
    <t>01324</t>
  </si>
  <si>
    <t>01321</t>
  </si>
  <si>
    <t>01322</t>
  </si>
  <si>
    <t>01329</t>
  </si>
  <si>
    <t>01330</t>
  </si>
  <si>
    <t>01317</t>
  </si>
  <si>
    <t>01351</t>
  </si>
  <si>
    <t>01352*</t>
  </si>
  <si>
    <t>01353</t>
  </si>
  <si>
    <t>01354*</t>
  </si>
  <si>
    <t>01355</t>
  </si>
  <si>
    <t>01356</t>
  </si>
  <si>
    <t>01344</t>
  </si>
  <si>
    <t>01343</t>
  </si>
  <si>
    <t>01349*</t>
  </si>
  <si>
    <t>01341*</t>
  </si>
  <si>
    <t>01342</t>
  </si>
  <si>
    <t>01399*</t>
  </si>
  <si>
    <t>01359*</t>
  </si>
  <si>
    <t>01319*+
01349+
01399*</t>
  </si>
  <si>
    <t>01610</t>
  </si>
  <si>
    <t>01640</t>
  </si>
  <si>
    <t>01620</t>
  </si>
  <si>
    <t>01630</t>
  </si>
  <si>
    <t>01930*</t>
  </si>
  <si>
    <t>01651</t>
  </si>
  <si>
    <t>01652</t>
  </si>
  <si>
    <t>01658</t>
  </si>
  <si>
    <t>01655</t>
  </si>
  <si>
    <t>01656</t>
  </si>
  <si>
    <t>01653</t>
  </si>
  <si>
    <t>01654</t>
  </si>
  <si>
    <t>01657</t>
  </si>
  <si>
    <t>01690*</t>
  </si>
  <si>
    <t>01911</t>
  </si>
  <si>
    <t>01919*</t>
  </si>
  <si>
    <t>01912</t>
  </si>
  <si>
    <t>01970</t>
  </si>
  <si>
    <t>01391</t>
  </si>
  <si>
    <t>01659</t>
  </si>
  <si>
    <t>01950*</t>
  </si>
  <si>
    <t>01922*</t>
  </si>
  <si>
    <t>02941</t>
  </si>
  <si>
    <t>26190*</t>
  </si>
  <si>
    <t>02944</t>
  </si>
  <si>
    <t>01929*</t>
  </si>
  <si>
    <t xml:space="preserve"> CÓDIGO
FAO</t>
  </si>
  <si>
    <r>
      <rPr>
        <sz val="10"/>
        <rFont val="Arial"/>
        <family val="2"/>
      </rPr>
      <t>Cross-ref to</t>
    </r>
    <r>
      <rPr>
        <b/>
        <sz val="10"/>
        <rFont val="Arial"/>
        <family val="2"/>
      </rPr>
      <t xml:space="preserve"> CPC Ver.2</t>
    </r>
  </si>
  <si>
    <t>211</t>
  </si>
  <si>
    <t>021</t>
  </si>
  <si>
    <t>02111</t>
  </si>
  <si>
    <t>02112</t>
  </si>
  <si>
    <t>02140</t>
  </si>
  <si>
    <t>02122</t>
  </si>
  <si>
    <t>02123</t>
  </si>
  <si>
    <t>02151+
02155</t>
  </si>
  <si>
    <t>02152</t>
  </si>
  <si>
    <t>02154</t>
  </si>
  <si>
    <t>02153</t>
  </si>
  <si>
    <t>02191</t>
  </si>
  <si>
    <t>02121*</t>
  </si>
  <si>
    <t>02130*</t>
  </si>
  <si>
    <t>02196</t>
  </si>
  <si>
    <t>21111*</t>
  </si>
  <si>
    <t>21112</t>
  </si>
  <si>
    <t>21113*</t>
  </si>
  <si>
    <t>21115</t>
  </si>
  <si>
    <t>21116</t>
  </si>
  <si>
    <t>21121+
21125</t>
  </si>
  <si>
    <t>21122</t>
  </si>
  <si>
    <t>21123</t>
  </si>
  <si>
    <t>21124</t>
  </si>
  <si>
    <t>21114</t>
  </si>
  <si>
    <t>21117*</t>
  </si>
  <si>
    <t>21118*</t>
  </si>
  <si>
    <t>21119*</t>
  </si>
  <si>
    <t>21119*+
21190*</t>
  </si>
  <si>
    <t>022</t>
  </si>
  <si>
    <t>02211</t>
  </si>
  <si>
    <t>02212</t>
  </si>
  <si>
    <t>02291</t>
  </si>
  <si>
    <t>02292</t>
  </si>
  <si>
    <t>02293</t>
  </si>
  <si>
    <t>023</t>
  </si>
  <si>
    <t>02310+
02330</t>
  </si>
  <si>
    <t>02320+
02330</t>
  </si>
  <si>
    <t>02910</t>
  </si>
  <si>
    <t>22241*</t>
  </si>
  <si>
    <t>21523</t>
  </si>
  <si>
    <t>22251*</t>
  </si>
  <si>
    <t>01219*+
01239*+
01249+
01259+
01290*</t>
  </si>
  <si>
    <t>Ref a CPC Ver.2</t>
  </si>
  <si>
    <t>23511*</t>
  </si>
  <si>
    <t>23512</t>
  </si>
  <si>
    <t>2351</t>
  </si>
  <si>
    <t>21531</t>
  </si>
  <si>
    <t>21532</t>
  </si>
  <si>
    <t>21535*</t>
  </si>
  <si>
    <t>21536</t>
  </si>
  <si>
    <t>21537*</t>
  </si>
  <si>
    <t>21533*</t>
  </si>
  <si>
    <t>21534*</t>
  </si>
  <si>
    <t>21538</t>
  </si>
  <si>
    <t>21539*</t>
  </si>
  <si>
    <t>21550*</t>
  </si>
  <si>
    <t>21710*</t>
  </si>
  <si>
    <t xml:space="preserve"> 21419*</t>
  </si>
  <si>
    <t>21412</t>
  </si>
  <si>
    <t>24212*</t>
  </si>
  <si>
    <t xml:space="preserve"> 24211+
24212*</t>
  </si>
  <si>
    <t>24310*+
24490*</t>
  </si>
  <si>
    <t>Aceites Vegetales (crudo o equivalente en crudo)</t>
  </si>
  <si>
    <t>Aceites Vegetales</t>
  </si>
  <si>
    <t>Tortas Vegetales</t>
  </si>
  <si>
    <t>Trigo (incluyendo morcajo)</t>
  </si>
  <si>
    <t>Mezcla de cereales (excluyendo morcajo)</t>
  </si>
  <si>
    <t>Nueces (in cáscara)</t>
  </si>
  <si>
    <t>Mangos (incluyendo mangostán y guayaba)</t>
  </si>
  <si>
    <t>Frambuesas (incluye mora negra, mora y zarza frambuesa)</t>
  </si>
  <si>
    <r>
      <t>Cubra la caña de azúcar, azúcar de remolacha y cultivos azucareros nep expresados en t</t>
    </r>
    <r>
      <rPr>
        <sz val="10"/>
        <rFont val="Arial"/>
        <family val="2"/>
      </rPr>
      <t xml:space="preserve">érminos de </t>
    </r>
    <r>
      <rPr>
        <sz val="10"/>
        <rFont val="Arial"/>
        <family val="0"/>
      </rPr>
      <t xml:space="preserve">azúcar </t>
    </r>
    <r>
      <rPr>
        <sz val="10"/>
        <rFont val="Arial"/>
        <family val="2"/>
      </rPr>
      <t>centrifugada sin refinar (96° polarización).</t>
    </r>
  </si>
  <si>
    <t xml:space="preserve">en un solvente (proceso químico) o por una combinación de ambos métodos. Los datos de producción se refieren a los aceites crudos y aceites refinados </t>
  </si>
  <si>
    <t xml:space="preserve">expresados en términos de aceite crudo. Los "Aceites Vegetales, n.e.c." incluyen todos los otros aceites vegetales que no han sido clasificados (n.e.c) en </t>
  </si>
  <si>
    <t>ninguna otra parte de este grupo.</t>
  </si>
  <si>
    <t>Por favor especifique la producción anual de productos en toneladas métricas (TM) y el área cosechada en hectáreas (Ha). Los datos deben ser relativos a cada año calendario. En el caso de los cultivos cuya cosecha se extienda hacia el año siguiente, la producción debe ser destinada al año en el cual se realice la mayor parte de la cosecha. El área y la producción de cultivos deben incluir todas las áreas en efecto cosechadas y la producción total cosechada correspondiente. Los Cereales y las Legumbres se deben indicar en granos secos. Las Raíces y los Tubérculos se deben indicar en peso fresco. Los datos acerca de las Nueces se relacionan con el peso del fruto seco incluyendo la cáscara. Los datos acerca de los cocos hacen referencia al peso completo del fruto, excluyendo la cáscara fibrosa exterior. La producción del algodón en rama debe incluir tanto la fibra, como la semilla. Los datos acerca del cacao son relativos a los granos secos y los fermentados. Con respecto a las bananas y los plátanos, no se debe incluir el peso del tallo central de los racimos en los datos de producción. Para más detalles por favor remítase a la sección que describe los productos. Los datos de producción para los grupos de productos se calculan de manera automática. Las celdas sombreadas y tachadas representan casos irrelevantes. Las celdas sombreadas representan casos adicionales . *CPC corresponde a varios codigo de la FAO</t>
  </si>
  <si>
    <t>Por favor especifique la utilización anual de los productos en toneladas (TM). Los datos deben ser relativos a cada año. Por favor remítase a la sección que describe los productos para más detalles en el concepto de utilización y los conceptos de alimento, semilla, forraje, biocombustibles y utilización industrial. *CPC corresponde a varios codigo de la FAO</t>
  </si>
  <si>
    <t>Por favor especifique el número total anual de cabezas (en '000 para aves de corral y conejos) y si fuera aplicable al ganado, ordeñador/ponedor y faenado. Se debe considerar el número total de animales vivos para el año, finalizando el 30 de septiembre (por ejemplo, los animales enumerados en un país dado, en cualquier momento entre 1 de octubre y el 30 de septiembre del año siguiente, deben ser considerados dentro del año que viene). Los datos de producción de la carne (indicados en términos del peso de la res en el gancho, es decir, excluyendo menudencias y las grasas faenadas), deben abarcar tanto la faena comercial, como la de la granja/hogar y deben ser expresados en términos de TM. La carne de cerdo también incluye la cabeza, las patas y la piel, así como también la grasa del lomo, el tocino y el jamón en peso fresco. La carne de aves de corral se debe indicar en términos de peso eviscerado, esto es, incluyendo el canal, los interiores comestibles y las grasas faenadas o listas para cocinar, incluyendo las menudencias. Los datos acerca de la producción de leche (fresca) (en TM) no deben incluir la leche succionada por animales jóvenes, pero deben incluir las cantidades de leche utilizadas para alimentar al ganado. Para mayores detalle por favor remítase a la sección que describe los productos. Las celdas sombreadas y tachadas representan los casos irrelevantes.
 Las celdas sombreadas representan los casos agregados. *CPC corresponde a varios codigo de la FAO</t>
  </si>
  <si>
    <t>Por favor especifique la producción anual de productos en toneladas métricas (TM). Para los datos de producción de azúcar solamentede de cosechas propias, deben ser reportados en términos de azúcar centrífuga, el valor crudo. Especifique por favor cuando sea de manera diferente. Para los datos de producción de aceite vegetal de cosechas propias y de oleaginosas importadas, deben ser reportados en términos de aceite crudo. Especifique por favor cuando sea de manera diferente. Por favor remítase a la sección que describe los productos para más detalles. Las celdas tachadas/sombreadas representan casos irrelevantes. Las celdas sombredas representan casos agregados . *CPC corresponde a varios codigo de la FAO</t>
  </si>
  <si>
    <t xml:space="preserve">No </t>
  </si>
  <si>
    <t>numero de animales</t>
  </si>
  <si>
    <t>000-</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</si>
</sst>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dd/mmm/yyyy"/>
    <numFmt numFmtId="190" formatCode="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quot;$&quot;* #,##0.00_);_(&quot;$&quot;* \(#,##0.00\);_(&quot;$&quot;* &quot;-&quot;??_);_(@_)"/>
    <numFmt numFmtId="197" formatCode="dd/mm/yy"/>
    <numFmt numFmtId="198" formatCode="#,##0\ &quot;K?&quot;;\-#,##0\ &quot;K?&quot;"/>
    <numFmt numFmtId="199" formatCode="#,##0\ &quot;K?&quot;;[Red]\-#,##0\ &quot;K?&quot;"/>
    <numFmt numFmtId="200" formatCode="#,##0.00\ &quot;K?&quot;;\-#,##0.00\ &quot;K?&quot;"/>
    <numFmt numFmtId="201" formatCode="#,##0.00\ &quot;K?&quot;;[Red]\-#,##0.00\ &quot;K?&quot;"/>
    <numFmt numFmtId="202" formatCode="_-* #,##0\ &quot;K?&quot;_-;\-* #,##0\ &quot;K?&quot;_-;_-* &quot;-&quot;\ &quot;K?&quot;_-;_-@_-"/>
    <numFmt numFmtId="203" formatCode="_-* #,##0\ _K_?_-;\-* #,##0\ _K_?_-;_-* &quot;-&quot;\ _K_?_-;_-@_-"/>
    <numFmt numFmtId="204" formatCode="_-* #,##0.00\ &quot;K?&quot;_-;\-* #,##0.00\ &quot;K?&quot;_-;_-* &quot;-&quot;??\ &quot;K?&quot;_-;_-@_-"/>
    <numFmt numFmtId="205" formatCode="_-* #,##0.00\ _K_?_-;\-* #,##0.00\ _K_?_-;_-* &quot;-&quot;??\ _K_?_-;_-@_-"/>
    <numFmt numFmtId="206" formatCode="#\ ##0"/>
    <numFmt numFmtId="207" formatCode="#\ ###\ ##0"/>
    <numFmt numFmtId="208" formatCode="0.0000"/>
  </numFmts>
  <fonts count="6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4"/>
      <name val="Arial"/>
      <family val="2"/>
    </font>
    <font>
      <sz val="10"/>
      <color indexed="10"/>
      <name val="Arial"/>
      <family val="2"/>
    </font>
    <font>
      <b/>
      <sz val="10"/>
      <color indexed="10"/>
      <name val="Arial"/>
      <family val="2"/>
    </font>
    <font>
      <b/>
      <sz val="12"/>
      <name val="Arial"/>
      <family val="2"/>
    </font>
    <font>
      <sz val="12"/>
      <name val="Arial"/>
      <family val="2"/>
    </font>
    <font>
      <b/>
      <sz val="8"/>
      <name val="Arial"/>
      <family val="2"/>
    </font>
    <font>
      <sz val="18"/>
      <name val="Arial"/>
      <family val="2"/>
    </font>
    <font>
      <sz val="9"/>
      <name val="Arial"/>
      <family val="2"/>
    </font>
    <font>
      <b/>
      <sz val="7"/>
      <name val="Arial"/>
      <family val="2"/>
    </font>
    <font>
      <sz val="10"/>
      <color indexed="12"/>
      <name val="Arial"/>
      <family val="2"/>
    </font>
    <font>
      <b/>
      <u val="single"/>
      <sz val="10"/>
      <name val="Arial Narrow"/>
      <family val="2"/>
    </font>
    <font>
      <sz val="9"/>
      <color indexed="12"/>
      <name val="Arial"/>
      <family val="2"/>
    </font>
    <font>
      <sz val="10"/>
      <color indexed="8"/>
      <name val="Arial"/>
      <family val="2"/>
    </font>
    <font>
      <sz val="8"/>
      <color indexed="12"/>
      <name val="Arial"/>
      <family val="2"/>
    </font>
    <font>
      <b/>
      <sz val="10"/>
      <color indexed="8"/>
      <name val="Arial"/>
      <family val="2"/>
    </font>
    <font>
      <b/>
      <sz val="8"/>
      <color indexed="12"/>
      <name val="Arial"/>
      <family val="2"/>
    </font>
    <font>
      <sz val="10"/>
      <name val="MS Sans Serif"/>
      <family val="2"/>
    </font>
    <font>
      <b/>
      <sz val="9"/>
      <name val="Arial"/>
      <family val="2"/>
    </font>
    <font>
      <sz val="10"/>
      <name val="Lohit Hind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0625">
        <bgColor indexed="9"/>
      </patternFill>
    </fill>
    <fill>
      <patternFill patternType="solid">
        <fgColor theme="0" tint="-0.24997000396251678"/>
        <bgColor indexed="64"/>
      </patternFill>
    </fill>
    <fill>
      <patternFill patternType="gray0625"/>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thin"/>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hair"/>
    </border>
    <border>
      <left>
        <color indexed="63"/>
      </left>
      <right style="thin"/>
      <top style="medium"/>
      <bottom>
        <color indexed="63"/>
      </bottom>
    </border>
    <border>
      <left>
        <color indexed="63"/>
      </left>
      <right style="thin"/>
      <top>
        <color indexed="63"/>
      </top>
      <bottom style="mediu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medium"/>
    </border>
    <border>
      <left>
        <color indexed="63"/>
      </left>
      <right style="thin"/>
      <top style="medium"/>
      <bottom style="medium"/>
    </border>
    <border>
      <left style="thin"/>
      <right style="thin"/>
      <top>
        <color indexed="63"/>
      </top>
      <bottom style="hair"/>
    </border>
    <border>
      <left style="thin"/>
      <right style="thin"/>
      <top style="hair"/>
      <bottom style="hair"/>
    </border>
    <border diagonalUp="1">
      <left style="thin"/>
      <right>
        <color indexed="63"/>
      </right>
      <top style="thin"/>
      <bottom style="thin"/>
      <diagonal style="thin"/>
    </border>
    <border diagonalUp="1">
      <left style="thin"/>
      <right>
        <color indexed="63"/>
      </right>
      <top style="thin"/>
      <bottom style="hair"/>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8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2" fillId="0" borderId="0">
      <alignment/>
      <protection/>
    </xf>
    <xf numFmtId="197" fontId="2" fillId="0" borderId="0">
      <alignment/>
      <protection/>
    </xf>
    <xf numFmtId="197" fontId="2" fillId="0" borderId="0">
      <alignment/>
      <protection/>
    </xf>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15" fillId="0" borderId="0">
      <alignment horizontal="centerContinuous"/>
      <protection/>
    </xf>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48">
    <xf numFmtId="0" fontId="0" fillId="0" borderId="0" xfId="0" applyAlignment="1">
      <alignment/>
    </xf>
    <xf numFmtId="0" fontId="0" fillId="0" borderId="0" xfId="15" applyFont="1" applyBorder="1" applyAlignment="1">
      <alignment/>
    </xf>
    <xf numFmtId="0" fontId="0" fillId="0" borderId="10" xfId="15" applyFont="1" applyBorder="1" applyAlignment="1">
      <alignment/>
    </xf>
    <xf numFmtId="0" fontId="0" fillId="33" borderId="11" xfId="15" applyFont="1" applyFill="1" applyBorder="1" applyAlignment="1">
      <alignment horizontal="center" vertical="center" wrapText="1"/>
    </xf>
    <xf numFmtId="0" fontId="1" fillId="33" borderId="11" xfId="15" applyFont="1" applyFill="1" applyBorder="1" applyAlignment="1">
      <alignment horizontal="center"/>
    </xf>
    <xf numFmtId="0" fontId="1" fillId="33" borderId="12" xfId="15" applyFont="1" applyFill="1" applyBorder="1" applyAlignment="1">
      <alignment horizontal="center"/>
    </xf>
    <xf numFmtId="0" fontId="0" fillId="0" borderId="10" xfId="15" applyFont="1" applyFill="1" applyBorder="1" applyAlignment="1">
      <alignment wrapText="1"/>
    </xf>
    <xf numFmtId="0" fontId="0" fillId="0" borderId="0" xfId="15" applyFont="1" applyFill="1" applyBorder="1" applyAlignment="1">
      <alignment wrapText="1"/>
    </xf>
    <xf numFmtId="0" fontId="1" fillId="33" borderId="13" xfId="15" applyFont="1" applyFill="1" applyBorder="1" applyAlignment="1">
      <alignment wrapText="1"/>
    </xf>
    <xf numFmtId="0" fontId="1" fillId="33" borderId="10" xfId="15" applyFont="1" applyFill="1" applyBorder="1" applyAlignment="1">
      <alignment wrapText="1"/>
    </xf>
    <xf numFmtId="0" fontId="1" fillId="33" borderId="0" xfId="15" applyFont="1" applyFill="1" applyBorder="1" applyAlignment="1">
      <alignment wrapText="1"/>
    </xf>
    <xf numFmtId="0" fontId="5" fillId="0" borderId="0" xfId="15" applyFont="1" applyAlignment="1">
      <alignment/>
    </xf>
    <xf numFmtId="0" fontId="1" fillId="0" borderId="0" xfId="15" applyFont="1" applyAlignment="1">
      <alignment/>
    </xf>
    <xf numFmtId="0" fontId="0" fillId="0" borderId="0" xfId="15" applyFont="1" applyAlignment="1">
      <alignment horizontal="left"/>
    </xf>
    <xf numFmtId="0" fontId="0" fillId="0" borderId="0" xfId="15" applyFont="1" applyAlignment="1">
      <alignment/>
    </xf>
    <xf numFmtId="0" fontId="5" fillId="0" borderId="0" xfId="15" applyFont="1" applyAlignment="1">
      <alignment horizontal="centerContinuous"/>
    </xf>
    <xf numFmtId="0" fontId="8" fillId="0" borderId="0" xfId="15" applyFont="1" applyAlignment="1">
      <alignment horizontal="centerContinuous"/>
    </xf>
    <xf numFmtId="0" fontId="0" fillId="0" borderId="0" xfId="15" applyFont="1" applyAlignment="1">
      <alignment horizontal="centerContinuous"/>
    </xf>
    <xf numFmtId="0" fontId="8" fillId="0" borderId="14" xfId="15" applyFont="1" applyBorder="1" applyAlignment="1" quotePrefix="1">
      <alignment horizontal="centerContinuous"/>
    </xf>
    <xf numFmtId="0" fontId="8" fillId="0" borderId="15" xfId="15" applyFont="1" applyBorder="1" applyAlignment="1" quotePrefix="1">
      <alignment horizontal="centerContinuous"/>
    </xf>
    <xf numFmtId="0" fontId="8" fillId="0" borderId="13" xfId="15" applyFont="1" applyBorder="1" applyAlignment="1" quotePrefix="1">
      <alignment horizontal="centerContinuous"/>
    </xf>
    <xf numFmtId="0" fontId="0" fillId="0" borderId="16" xfId="15" applyFont="1" applyBorder="1" applyAlignment="1">
      <alignment/>
    </xf>
    <xf numFmtId="0" fontId="9" fillId="0" borderId="0" xfId="15" applyFont="1" applyBorder="1" applyAlignment="1">
      <alignment/>
    </xf>
    <xf numFmtId="0" fontId="9" fillId="0" borderId="17" xfId="15" applyFont="1" applyBorder="1" applyAlignment="1">
      <alignment/>
    </xf>
    <xf numFmtId="0" fontId="0" fillId="0" borderId="18" xfId="15" applyFont="1" applyBorder="1" applyAlignment="1">
      <alignment/>
    </xf>
    <xf numFmtId="0" fontId="9" fillId="0" borderId="19" xfId="15" applyFont="1" applyBorder="1" applyAlignment="1">
      <alignment/>
    </xf>
    <xf numFmtId="0" fontId="0" fillId="0" borderId="20" xfId="15" applyFont="1" applyBorder="1" applyAlignment="1">
      <alignment/>
    </xf>
    <xf numFmtId="0" fontId="0" fillId="0" borderId="21" xfId="15" applyFont="1" applyBorder="1" applyAlignment="1">
      <alignment/>
    </xf>
    <xf numFmtId="0" fontId="0" fillId="0" borderId="22" xfId="15" applyFont="1" applyBorder="1" applyAlignment="1" quotePrefix="1">
      <alignment horizontal="left"/>
    </xf>
    <xf numFmtId="0" fontId="0" fillId="0" borderId="0" xfId="15" applyFont="1" applyBorder="1" applyAlignment="1">
      <alignment/>
    </xf>
    <xf numFmtId="0" fontId="0" fillId="0" borderId="0" xfId="15" applyFont="1" applyBorder="1" applyAlignment="1" quotePrefix="1">
      <alignment horizontal="left"/>
    </xf>
    <xf numFmtId="0" fontId="0" fillId="0" borderId="15" xfId="15" applyFont="1" applyBorder="1" applyAlignment="1">
      <alignment horizontal="centerContinuous"/>
    </xf>
    <xf numFmtId="0" fontId="0" fillId="0" borderId="13" xfId="15" applyFont="1" applyBorder="1" applyAlignment="1">
      <alignment horizontal="centerContinuous"/>
    </xf>
    <xf numFmtId="0" fontId="0" fillId="0" borderId="0" xfId="15" applyFont="1" applyBorder="1" applyAlignment="1">
      <alignment horizontal="centerContinuous"/>
    </xf>
    <xf numFmtId="0" fontId="0" fillId="0" borderId="10" xfId="15" applyFont="1" applyBorder="1" applyAlignment="1">
      <alignment horizontal="centerContinuous"/>
    </xf>
    <xf numFmtId="0" fontId="0" fillId="0" borderId="21" xfId="58" applyFont="1" applyBorder="1" applyAlignment="1" applyProtection="1" quotePrefix="1">
      <alignment horizontal="centerContinuous"/>
      <protection/>
    </xf>
    <xf numFmtId="0" fontId="0" fillId="0" borderId="22" xfId="15" applyFont="1" applyBorder="1" applyAlignment="1">
      <alignment horizontal="centerContinuous"/>
    </xf>
    <xf numFmtId="0" fontId="0" fillId="0" borderId="23" xfId="15" applyFont="1" applyBorder="1" applyAlignment="1">
      <alignment/>
    </xf>
    <xf numFmtId="0" fontId="0" fillId="0" borderId="24" xfId="15" applyFont="1" applyBorder="1" applyAlignment="1">
      <alignment/>
    </xf>
    <xf numFmtId="0" fontId="0" fillId="0" borderId="25" xfId="15" applyFont="1" applyBorder="1" applyAlignment="1">
      <alignment/>
    </xf>
    <xf numFmtId="0" fontId="1" fillId="0" borderId="0" xfId="15" applyFont="1" applyAlignment="1">
      <alignment horizontal="center"/>
    </xf>
    <xf numFmtId="0" fontId="1" fillId="0" borderId="0" xfId="15" applyFont="1" applyAlignment="1">
      <alignment horizontal="center" vertical="center" wrapText="1"/>
    </xf>
    <xf numFmtId="0" fontId="1" fillId="33" borderId="12" xfId="15" applyFont="1" applyFill="1" applyBorder="1" applyAlignment="1">
      <alignment vertical="center"/>
    </xf>
    <xf numFmtId="0" fontId="1" fillId="33" borderId="24" xfId="15" applyFont="1" applyFill="1" applyBorder="1" applyAlignment="1">
      <alignment horizontal="center" vertical="top" wrapText="1"/>
    </xf>
    <xf numFmtId="0" fontId="0" fillId="0" borderId="22" xfId="15" applyFont="1" applyBorder="1" applyAlignment="1">
      <alignment/>
    </xf>
    <xf numFmtId="0" fontId="0" fillId="0" borderId="22" xfId="15" applyFont="1" applyFill="1" applyBorder="1" applyAlignment="1">
      <alignment wrapText="1"/>
    </xf>
    <xf numFmtId="0" fontId="0" fillId="0" borderId="26" xfId="15" applyFont="1" applyBorder="1" applyAlignment="1">
      <alignment/>
    </xf>
    <xf numFmtId="0" fontId="0" fillId="0" borderId="0" xfId="15" applyFont="1" applyFill="1" applyBorder="1" applyAlignment="1">
      <alignment/>
    </xf>
    <xf numFmtId="0" fontId="1" fillId="33" borderId="24" xfId="15" applyFont="1" applyFill="1" applyBorder="1" applyAlignment="1">
      <alignment wrapText="1"/>
    </xf>
    <xf numFmtId="0" fontId="0" fillId="0" borderId="25" xfId="15" applyFont="1" applyFill="1" applyBorder="1" applyAlignment="1">
      <alignment wrapText="1"/>
    </xf>
    <xf numFmtId="0" fontId="1" fillId="33" borderId="25" xfId="15" applyFont="1" applyFill="1" applyBorder="1" applyAlignment="1">
      <alignment wrapText="1"/>
    </xf>
    <xf numFmtId="0" fontId="0" fillId="0" borderId="26" xfId="15" applyFont="1" applyFill="1" applyBorder="1" applyAlignment="1">
      <alignment wrapText="1"/>
    </xf>
    <xf numFmtId="0" fontId="0" fillId="0" borderId="0" xfId="15" applyFont="1" applyAlignment="1">
      <alignment/>
    </xf>
    <xf numFmtId="0" fontId="5" fillId="0" borderId="15" xfId="15" applyFont="1" applyFill="1" applyBorder="1" applyAlignment="1">
      <alignment horizontal="center" vertical="center"/>
    </xf>
    <xf numFmtId="0" fontId="1" fillId="0" borderId="15" xfId="15" applyFont="1" applyBorder="1" applyAlignment="1">
      <alignment/>
    </xf>
    <xf numFmtId="0" fontId="1" fillId="0" borderId="0" xfId="15" applyFont="1" applyBorder="1" applyAlignment="1">
      <alignment/>
    </xf>
    <xf numFmtId="0" fontId="1" fillId="0" borderId="0" xfId="15" applyFont="1" applyFill="1" applyBorder="1" applyAlignment="1">
      <alignment/>
    </xf>
    <xf numFmtId="0" fontId="0" fillId="0" borderId="13" xfId="15" applyFont="1" applyBorder="1" applyAlignment="1">
      <alignment/>
    </xf>
    <xf numFmtId="0" fontId="5" fillId="0" borderId="10" xfId="15" applyFont="1" applyFill="1" applyBorder="1" applyAlignment="1">
      <alignment horizontal="center" vertical="center"/>
    </xf>
    <xf numFmtId="0" fontId="1" fillId="0" borderId="10" xfId="15" applyFont="1" applyBorder="1" applyAlignment="1">
      <alignment/>
    </xf>
    <xf numFmtId="0" fontId="0" fillId="0" borderId="23" xfId="15" applyFont="1" applyBorder="1" applyAlignment="1">
      <alignment/>
    </xf>
    <xf numFmtId="0" fontId="0" fillId="0" borderId="10" xfId="15" applyFont="1" applyBorder="1" applyAlignment="1">
      <alignment/>
    </xf>
    <xf numFmtId="0" fontId="1" fillId="0" borderId="23" xfId="15" applyFont="1" applyBorder="1" applyAlignment="1">
      <alignment/>
    </xf>
    <xf numFmtId="0" fontId="0" fillId="0" borderId="0" xfId="15" applyFont="1" applyBorder="1" applyAlignment="1">
      <alignment horizontal="left"/>
    </xf>
    <xf numFmtId="0" fontId="1" fillId="0" borderId="0" xfId="15" applyFont="1" applyBorder="1" applyAlignment="1">
      <alignment horizontal="left"/>
    </xf>
    <xf numFmtId="0" fontId="1" fillId="34" borderId="27" xfId="77" applyFont="1" applyFill="1" applyBorder="1" applyAlignment="1">
      <alignment horizontal="centerContinuous"/>
      <protection/>
    </xf>
    <xf numFmtId="0" fontId="0" fillId="0" borderId="28" xfId="77" applyFont="1" applyBorder="1" applyAlignment="1">
      <alignment/>
      <protection/>
    </xf>
    <xf numFmtId="0" fontId="0" fillId="0" borderId="19" xfId="77" applyFont="1" applyBorder="1" applyAlignment="1">
      <alignment/>
      <protection/>
    </xf>
    <xf numFmtId="0" fontId="0" fillId="0" borderId="28" xfId="77" applyFont="1" applyBorder="1" applyAlignment="1">
      <alignment horizontal="centerContinuous"/>
      <protection/>
    </xf>
    <xf numFmtId="0" fontId="0" fillId="0" borderId="19" xfId="77" applyFont="1" applyBorder="1" applyAlignment="1">
      <alignment horizontal="centerContinuous"/>
      <protection/>
    </xf>
    <xf numFmtId="0" fontId="0" fillId="0" borderId="28" xfId="15" applyFont="1" applyBorder="1" applyAlignment="1">
      <alignment/>
    </xf>
    <xf numFmtId="0" fontId="0" fillId="0" borderId="19" xfId="15" applyFont="1" applyBorder="1" applyAlignment="1">
      <alignment/>
    </xf>
    <xf numFmtId="0" fontId="0" fillId="0" borderId="0" xfId="77" applyBorder="1" applyAlignment="1">
      <alignment/>
      <protection/>
    </xf>
    <xf numFmtId="0" fontId="1" fillId="34" borderId="29" xfId="77" applyFont="1" applyFill="1" applyBorder="1" applyAlignment="1">
      <alignment horizontal="centerContinuous"/>
      <protection/>
    </xf>
    <xf numFmtId="0" fontId="1" fillId="34" borderId="0" xfId="77" applyFont="1" applyFill="1" applyBorder="1" applyAlignment="1">
      <alignment horizontal="centerContinuous"/>
      <protection/>
    </xf>
    <xf numFmtId="0" fontId="0" fillId="0" borderId="30" xfId="77" applyFont="1" applyBorder="1" applyAlignment="1">
      <alignment/>
      <protection/>
    </xf>
    <xf numFmtId="0" fontId="0" fillId="0" borderId="31" xfId="77" applyFont="1" applyBorder="1" applyAlignment="1">
      <alignment/>
      <protection/>
    </xf>
    <xf numFmtId="0" fontId="1" fillId="0" borderId="0" xfId="77" applyFont="1" applyFill="1" applyBorder="1" applyAlignment="1">
      <alignment horizontal="left"/>
      <protection/>
    </xf>
    <xf numFmtId="0" fontId="0" fillId="0" borderId="10" xfId="77" applyFont="1" applyBorder="1" applyAlignment="1">
      <alignment/>
      <protection/>
    </xf>
    <xf numFmtId="0" fontId="0" fillId="0" borderId="0" xfId="77" applyFont="1" applyBorder="1" applyAlignment="1">
      <alignment horizontal="left" vertical="top"/>
      <protection/>
    </xf>
    <xf numFmtId="0" fontId="0" fillId="0" borderId="0" xfId="77" applyFont="1" applyBorder="1" applyAlignment="1">
      <alignment/>
      <protection/>
    </xf>
    <xf numFmtId="0" fontId="0" fillId="0" borderId="23" xfId="77" applyBorder="1" applyAlignment="1">
      <alignment/>
      <protection/>
    </xf>
    <xf numFmtId="0" fontId="0" fillId="0" borderId="0" xfId="77" applyFont="1" applyBorder="1" applyAlignment="1">
      <alignment horizontal="left"/>
      <protection/>
    </xf>
    <xf numFmtId="0" fontId="0" fillId="0" borderId="21" xfId="15" applyFont="1" applyBorder="1" applyAlignment="1">
      <alignment/>
    </xf>
    <xf numFmtId="0" fontId="0" fillId="0" borderId="29" xfId="77" applyBorder="1" applyAlignment="1">
      <alignment/>
      <protection/>
    </xf>
    <xf numFmtId="0" fontId="0" fillId="0" borderId="0" xfId="77" applyFont="1" applyBorder="1" applyAlignment="1">
      <alignment horizontal="left"/>
      <protection/>
    </xf>
    <xf numFmtId="0" fontId="12" fillId="0" borderId="25" xfId="15" applyFont="1" applyFill="1" applyBorder="1" applyAlignment="1">
      <alignment wrapText="1"/>
    </xf>
    <xf numFmtId="0" fontId="9" fillId="0" borderId="23" xfId="15" applyFont="1" applyBorder="1" applyAlignment="1">
      <alignment/>
    </xf>
    <xf numFmtId="0" fontId="9" fillId="0" borderId="10" xfId="15" applyFont="1" applyBorder="1" applyAlignment="1">
      <alignment/>
    </xf>
    <xf numFmtId="0" fontId="13" fillId="33" borderId="26" xfId="15" applyFont="1" applyFill="1" applyBorder="1" applyAlignment="1">
      <alignment horizontal="center" vertical="top" wrapText="1"/>
    </xf>
    <xf numFmtId="0" fontId="1" fillId="33" borderId="24" xfId="15" applyFont="1" applyFill="1" applyBorder="1" applyAlignment="1">
      <alignment vertical="top" wrapText="1"/>
    </xf>
    <xf numFmtId="0" fontId="1" fillId="33" borderId="13" xfId="15" applyFont="1" applyFill="1" applyBorder="1" applyAlignment="1">
      <alignment horizontal="center" vertical="top" wrapText="1"/>
    </xf>
    <xf numFmtId="0" fontId="1" fillId="33" borderId="32" xfId="15" applyFont="1" applyFill="1" applyBorder="1" applyAlignment="1">
      <alignment vertical="top" wrapText="1"/>
    </xf>
    <xf numFmtId="0" fontId="0" fillId="0" borderId="32" xfId="15" applyFont="1" applyBorder="1" applyAlignment="1">
      <alignment/>
    </xf>
    <xf numFmtId="0" fontId="5" fillId="33" borderId="32" xfId="15" applyFont="1" applyFill="1" applyBorder="1" applyAlignment="1">
      <alignment horizontal="center" vertical="center"/>
    </xf>
    <xf numFmtId="0" fontId="1" fillId="0" borderId="10" xfId="15" applyNumberFormat="1" applyFont="1" applyBorder="1" applyAlignment="1">
      <alignment horizontal="justify" wrapText="1"/>
    </xf>
    <xf numFmtId="0" fontId="0" fillId="0" borderId="10" xfId="15" applyFont="1" applyBorder="1" applyAlignment="1">
      <alignment horizontal="justify" wrapText="1"/>
    </xf>
    <xf numFmtId="0" fontId="0" fillId="0" borderId="10" xfId="15" applyNumberFormat="1" applyFont="1" applyBorder="1" applyAlignment="1">
      <alignment horizontal="justify" wrapText="1"/>
    </xf>
    <xf numFmtId="0" fontId="1" fillId="0" borderId="10" xfId="15" applyFont="1" applyBorder="1" applyAlignment="1">
      <alignment horizontal="justify" wrapText="1"/>
    </xf>
    <xf numFmtId="0" fontId="0" fillId="0" borderId="0" xfId="15" applyFont="1" applyBorder="1" applyAlignment="1" quotePrefix="1">
      <alignment/>
    </xf>
    <xf numFmtId="0" fontId="0" fillId="0" borderId="0" xfId="15" applyFont="1" applyFill="1" applyBorder="1" applyAlignment="1" quotePrefix="1">
      <alignment/>
    </xf>
    <xf numFmtId="0" fontId="0" fillId="33" borderId="11" xfId="77" applyFill="1" applyBorder="1">
      <alignment/>
      <protection/>
    </xf>
    <xf numFmtId="0" fontId="0" fillId="0" borderId="22" xfId="15" applyFont="1" applyBorder="1" applyAlignment="1">
      <alignment/>
    </xf>
    <xf numFmtId="0" fontId="0" fillId="33" borderId="32" xfId="15" applyFont="1" applyFill="1" applyBorder="1" applyAlignment="1">
      <alignment/>
    </xf>
    <xf numFmtId="0" fontId="0" fillId="0" borderId="10" xfId="15" applyFont="1" applyFill="1" applyBorder="1" applyAlignment="1">
      <alignment/>
    </xf>
    <xf numFmtId="0" fontId="0" fillId="33" borderId="11" xfId="15" applyFont="1" applyFill="1" applyBorder="1" applyAlignment="1">
      <alignment/>
    </xf>
    <xf numFmtId="0" fontId="0" fillId="0" borderId="11" xfId="15" applyFont="1" applyBorder="1" applyAlignment="1">
      <alignment/>
    </xf>
    <xf numFmtId="0" fontId="0" fillId="0" borderId="20" xfId="15" applyFont="1" applyBorder="1" applyAlignment="1">
      <alignment/>
    </xf>
    <xf numFmtId="0" fontId="1" fillId="0" borderId="21" xfId="15" applyFont="1" applyBorder="1" applyAlignment="1">
      <alignment/>
    </xf>
    <xf numFmtId="0" fontId="0" fillId="0" borderId="14" xfId="77" applyBorder="1">
      <alignment/>
      <protection/>
    </xf>
    <xf numFmtId="0" fontId="8" fillId="0" borderId="33" xfId="15" applyFont="1" applyBorder="1" applyAlignment="1">
      <alignment vertical="center"/>
    </xf>
    <xf numFmtId="0" fontId="0" fillId="0" borderId="34" xfId="15" applyFont="1" applyBorder="1" applyAlignment="1">
      <alignment/>
    </xf>
    <xf numFmtId="0" fontId="0" fillId="0" borderId="15" xfId="15" applyFont="1" applyBorder="1" applyAlignment="1">
      <alignment/>
    </xf>
    <xf numFmtId="0" fontId="0" fillId="0" borderId="10" xfId="77" applyBorder="1" applyAlignment="1">
      <alignment/>
      <protection/>
    </xf>
    <xf numFmtId="0" fontId="8" fillId="0" borderId="15" xfId="15" applyFont="1" applyBorder="1" applyAlignment="1">
      <alignment horizontal="centerContinuous" vertical="center" wrapText="1"/>
    </xf>
    <xf numFmtId="0" fontId="0" fillId="0" borderId="29" xfId="77" applyFont="1" applyBorder="1" applyAlignment="1">
      <alignment horizontal="left"/>
      <protection/>
    </xf>
    <xf numFmtId="0" fontId="0" fillId="0" borderId="29" xfId="77" applyFont="1" applyBorder="1" applyAlignment="1">
      <alignment horizontal="left" vertical="top"/>
      <protection/>
    </xf>
    <xf numFmtId="0" fontId="11" fillId="0" borderId="23" xfId="77" applyFont="1" applyBorder="1" applyAlignment="1">
      <alignment horizontal="center" vertical="distributed" wrapText="1"/>
      <protection/>
    </xf>
    <xf numFmtId="0" fontId="0" fillId="0" borderId="35" xfId="77" applyBorder="1" applyAlignment="1">
      <alignment/>
      <protection/>
    </xf>
    <xf numFmtId="0" fontId="0" fillId="0" borderId="36" xfId="77" applyBorder="1" applyAlignment="1">
      <alignment/>
      <protection/>
    </xf>
    <xf numFmtId="0" fontId="0" fillId="0" borderId="37" xfId="77" applyFont="1" applyBorder="1" applyAlignment="1">
      <alignment horizontal="left"/>
      <protection/>
    </xf>
    <xf numFmtId="0" fontId="0" fillId="0" borderId="37" xfId="77" applyFont="1" applyBorder="1" applyAlignment="1">
      <alignment/>
      <protection/>
    </xf>
    <xf numFmtId="0" fontId="0" fillId="0" borderId="35" xfId="77" applyFont="1" applyBorder="1" applyAlignment="1">
      <alignment horizontal="left"/>
      <protection/>
    </xf>
    <xf numFmtId="0" fontId="0" fillId="0" borderId="36" xfId="77" applyFont="1" applyBorder="1" applyAlignment="1">
      <alignment horizontal="left"/>
      <protection/>
    </xf>
    <xf numFmtId="0" fontId="0" fillId="0" borderId="36" xfId="77" applyFont="1" applyBorder="1" applyAlignment="1">
      <alignment horizontal="center" vertical="center"/>
      <protection/>
    </xf>
    <xf numFmtId="0" fontId="0" fillId="0" borderId="37" xfId="77" applyFont="1" applyBorder="1" applyAlignment="1">
      <alignment horizontal="left" vertical="top"/>
      <protection/>
    </xf>
    <xf numFmtId="0" fontId="0" fillId="0" borderId="37" xfId="77" applyBorder="1" applyAlignment="1">
      <alignment/>
      <protection/>
    </xf>
    <xf numFmtId="0" fontId="0" fillId="0" borderId="38" xfId="77" applyFont="1" applyBorder="1" applyAlignment="1">
      <alignment/>
      <protection/>
    </xf>
    <xf numFmtId="0" fontId="0" fillId="0" borderId="18" xfId="77" applyFont="1" applyBorder="1" applyAlignment="1">
      <alignment/>
      <protection/>
    </xf>
    <xf numFmtId="0" fontId="0" fillId="0" borderId="18" xfId="77" applyFont="1" applyBorder="1" applyAlignment="1">
      <alignment horizontal="centerContinuous"/>
      <protection/>
    </xf>
    <xf numFmtId="0" fontId="0" fillId="0" borderId="18" xfId="15" applyFont="1" applyBorder="1" applyAlignment="1">
      <alignment/>
    </xf>
    <xf numFmtId="0" fontId="0" fillId="0" borderId="36" xfId="77" applyFont="1" applyBorder="1" applyAlignment="1">
      <alignment/>
      <protection/>
    </xf>
    <xf numFmtId="0" fontId="1" fillId="0" borderId="35" xfId="77" applyFont="1" applyFill="1" applyBorder="1" applyAlignment="1">
      <alignment horizontal="left"/>
      <protection/>
    </xf>
    <xf numFmtId="0" fontId="1" fillId="0" borderId="29" xfId="77" applyFont="1" applyFill="1" applyBorder="1" applyAlignment="1">
      <alignment horizontal="left"/>
      <protection/>
    </xf>
    <xf numFmtId="0" fontId="1" fillId="0" borderId="39" xfId="77" applyFont="1" applyFill="1" applyBorder="1" applyAlignment="1">
      <alignment horizontal="left"/>
      <protection/>
    </xf>
    <xf numFmtId="0" fontId="0" fillId="0" borderId="37" xfId="77" applyFont="1" applyBorder="1" applyAlignment="1">
      <alignment horizontal="left"/>
      <protection/>
    </xf>
    <xf numFmtId="0" fontId="0" fillId="0" borderId="40" xfId="77" applyFont="1" applyBorder="1" applyAlignment="1">
      <alignment horizontal="left" vertical="top"/>
      <protection/>
    </xf>
    <xf numFmtId="0" fontId="1" fillId="33" borderId="0" xfId="15" applyFont="1" applyFill="1" applyBorder="1" applyAlignment="1">
      <alignment/>
    </xf>
    <xf numFmtId="0" fontId="0" fillId="0" borderId="14" xfId="15" applyFont="1" applyBorder="1" applyAlignment="1">
      <alignment/>
    </xf>
    <xf numFmtId="0" fontId="1" fillId="0" borderId="0" xfId="15" applyFont="1" applyBorder="1" applyAlignment="1">
      <alignment horizontal="justify" wrapText="1"/>
    </xf>
    <xf numFmtId="0" fontId="1" fillId="0" borderId="0" xfId="15" applyFont="1" applyBorder="1" applyAlignment="1" quotePrefix="1">
      <alignment/>
    </xf>
    <xf numFmtId="0" fontId="0" fillId="0" borderId="0" xfId="15" applyFont="1" applyBorder="1" applyAlignment="1">
      <alignment/>
    </xf>
    <xf numFmtId="0" fontId="1" fillId="0" borderId="0" xfId="15" applyFont="1" applyBorder="1" applyAlignment="1">
      <alignment/>
    </xf>
    <xf numFmtId="0" fontId="1" fillId="0" borderId="0" xfId="15" applyFont="1" applyBorder="1" applyAlignment="1">
      <alignment horizontal="center" wrapText="1"/>
    </xf>
    <xf numFmtId="0" fontId="8" fillId="0" borderId="15" xfId="15" applyFont="1" applyBorder="1" applyAlignment="1">
      <alignment vertical="center"/>
    </xf>
    <xf numFmtId="0" fontId="0" fillId="0" borderId="15" xfId="77" applyBorder="1" applyAlignment="1">
      <alignment/>
      <protection/>
    </xf>
    <xf numFmtId="0" fontId="0" fillId="0" borderId="13" xfId="77" applyBorder="1" applyAlignment="1">
      <alignment/>
      <protection/>
    </xf>
    <xf numFmtId="0" fontId="0" fillId="0" borderId="0" xfId="15" applyFont="1" applyBorder="1" applyAlignment="1">
      <alignment/>
    </xf>
    <xf numFmtId="0" fontId="0" fillId="0" borderId="23" xfId="15" applyFont="1" applyFill="1" applyBorder="1" applyAlignment="1">
      <alignment wrapText="1"/>
    </xf>
    <xf numFmtId="0" fontId="1" fillId="33" borderId="23" xfId="15" applyFont="1" applyFill="1" applyBorder="1" applyAlignment="1">
      <alignment wrapText="1"/>
    </xf>
    <xf numFmtId="0" fontId="0" fillId="0" borderId="23" xfId="15" applyNumberFormat="1" applyFont="1" applyFill="1" applyBorder="1" applyAlignment="1">
      <alignment vertical="top" wrapText="1"/>
    </xf>
    <xf numFmtId="0" fontId="0" fillId="0" borderId="25" xfId="15" applyFont="1" applyFill="1" applyBorder="1" applyAlignment="1">
      <alignment vertical="top" wrapText="1"/>
    </xf>
    <xf numFmtId="0" fontId="5" fillId="0" borderId="0" xfId="15" applyFont="1" applyAlignment="1">
      <alignment horizontal="right"/>
    </xf>
    <xf numFmtId="0" fontId="1" fillId="33" borderId="41" xfId="15" applyFont="1" applyFill="1" applyBorder="1" applyAlignment="1">
      <alignment horizontal="center"/>
    </xf>
    <xf numFmtId="49" fontId="2" fillId="0" borderId="0" xfId="15" applyNumberFormat="1" applyFont="1" applyFill="1" applyBorder="1" applyAlignment="1">
      <alignment horizontal="left" indent="2"/>
    </xf>
    <xf numFmtId="49" fontId="2" fillId="0" borderId="0" xfId="15" applyNumberFormat="1" applyFont="1" applyFill="1" applyAlignment="1">
      <alignment horizontal="left" indent="2"/>
    </xf>
    <xf numFmtId="49" fontId="10" fillId="0" borderId="0" xfId="15" applyNumberFormat="1" applyFont="1" applyFill="1" applyBorder="1" applyAlignment="1">
      <alignment horizontal="left" indent="2"/>
    </xf>
    <xf numFmtId="0" fontId="0" fillId="0" borderId="25" xfId="15" applyNumberFormat="1" applyFont="1" applyBorder="1" applyAlignment="1" quotePrefix="1">
      <alignment/>
    </xf>
    <xf numFmtId="0" fontId="0" fillId="0" borderId="25" xfId="15" applyNumberFormat="1" applyFont="1" applyFill="1" applyBorder="1" applyAlignment="1">
      <alignment/>
    </xf>
    <xf numFmtId="0" fontId="0" fillId="0" borderId="23" xfId="15" applyNumberFormat="1" applyFont="1" applyFill="1" applyBorder="1" applyAlignment="1">
      <alignment wrapText="1"/>
    </xf>
    <xf numFmtId="0" fontId="5" fillId="33" borderId="12" xfId="15" applyFont="1" applyFill="1" applyBorder="1" applyAlignment="1">
      <alignment horizontal="center" vertical="center"/>
    </xf>
    <xf numFmtId="0" fontId="0" fillId="0" borderId="0" xfId="77" applyFill="1" applyBorder="1" applyAlignment="1">
      <alignment horizontal="center"/>
      <protection/>
    </xf>
    <xf numFmtId="0" fontId="0" fillId="0" borderId="14" xfId="15" applyFont="1" applyBorder="1" applyAlignment="1">
      <alignment horizontal="left"/>
    </xf>
    <xf numFmtId="0" fontId="0" fillId="0" borderId="23" xfId="15" applyFont="1" applyBorder="1" applyAlignment="1">
      <alignment horizontal="left"/>
    </xf>
    <xf numFmtId="0" fontId="0" fillId="0" borderId="20" xfId="58" applyFont="1" applyBorder="1" applyAlignment="1" applyProtection="1" quotePrefix="1">
      <alignment horizontal="left"/>
      <protection/>
    </xf>
    <xf numFmtId="0" fontId="0" fillId="0" borderId="0" xfId="15" applyFont="1" applyAlignment="1">
      <alignment/>
    </xf>
    <xf numFmtId="0" fontId="1" fillId="33" borderId="25" xfId="15" applyFont="1" applyFill="1" applyBorder="1" applyAlignment="1">
      <alignment horizontal="center" vertical="center" wrapText="1"/>
    </xf>
    <xf numFmtId="0" fontId="1" fillId="33" borderId="26" xfId="15" applyFont="1" applyFill="1" applyBorder="1" applyAlignment="1">
      <alignment horizontal="center" vertical="center" wrapText="1"/>
    </xf>
    <xf numFmtId="0" fontId="8" fillId="0" borderId="15" xfId="77" applyFont="1" applyBorder="1" applyAlignment="1">
      <alignment vertical="center"/>
      <protection/>
    </xf>
    <xf numFmtId="0" fontId="9" fillId="0" borderId="15" xfId="77" applyFont="1" applyBorder="1" applyAlignment="1">
      <alignment/>
      <protection/>
    </xf>
    <xf numFmtId="0" fontId="1" fillId="0" borderId="0" xfId="15" applyFont="1" applyAlignment="1">
      <alignment horizontal="right" vertical="center"/>
    </xf>
    <xf numFmtId="0" fontId="1" fillId="0" borderId="0" xfId="15" applyFont="1" applyBorder="1" applyAlignment="1">
      <alignment horizontal="right"/>
    </xf>
    <xf numFmtId="0" fontId="1" fillId="0" borderId="0" xfId="15" applyFont="1" applyAlignment="1">
      <alignment horizontal="right"/>
    </xf>
    <xf numFmtId="189" fontId="1" fillId="0" borderId="0" xfId="15" applyNumberFormat="1" applyFont="1" applyAlignment="1">
      <alignment horizontal="left" vertical="center" wrapText="1"/>
    </xf>
    <xf numFmtId="0" fontId="1" fillId="33" borderId="11" xfId="15" applyFont="1" applyFill="1" applyBorder="1" applyAlignment="1">
      <alignment horizontal="centerContinuous"/>
    </xf>
    <xf numFmtId="0" fontId="1" fillId="33" borderId="32" xfId="15" applyFont="1" applyFill="1" applyBorder="1" applyAlignment="1">
      <alignment horizontal="centerContinuous"/>
    </xf>
    <xf numFmtId="0" fontId="0" fillId="33" borderId="20" xfId="15" applyFont="1" applyFill="1" applyBorder="1" applyAlignment="1">
      <alignment/>
    </xf>
    <xf numFmtId="0" fontId="1" fillId="33" borderId="21" xfId="15" applyFont="1" applyFill="1" applyBorder="1" applyAlignment="1">
      <alignment vertical="center"/>
    </xf>
    <xf numFmtId="0" fontId="0" fillId="33" borderId="22" xfId="15" applyFont="1" applyFill="1" applyBorder="1" applyAlignment="1">
      <alignment/>
    </xf>
    <xf numFmtId="0" fontId="0" fillId="0" borderId="25" xfId="15" applyFont="1" applyBorder="1" applyAlignment="1">
      <alignment/>
    </xf>
    <xf numFmtId="0" fontId="0" fillId="0" borderId="24" xfId="15" applyFont="1" applyBorder="1" applyAlignment="1">
      <alignment/>
    </xf>
    <xf numFmtId="0" fontId="0" fillId="0" borderId="25" xfId="15" applyNumberFormat="1" applyFont="1" applyBorder="1" applyAlignment="1">
      <alignment wrapText="1"/>
    </xf>
    <xf numFmtId="0" fontId="0" fillId="0" borderId="25" xfId="15" applyNumberFormat="1" applyFont="1" applyBorder="1" applyAlignment="1">
      <alignment/>
    </xf>
    <xf numFmtId="0" fontId="14" fillId="0" borderId="0" xfId="79" applyFont="1">
      <alignment/>
      <protection/>
    </xf>
    <xf numFmtId="0" fontId="1" fillId="33" borderId="11" xfId="79" applyFont="1" applyFill="1" applyBorder="1" applyAlignment="1">
      <alignment horizontal="centerContinuous"/>
      <protection/>
    </xf>
    <xf numFmtId="0" fontId="1" fillId="33" borderId="12" xfId="79" applyFont="1" applyFill="1" applyBorder="1" applyAlignment="1">
      <alignment horizontal="centerContinuous"/>
      <protection/>
    </xf>
    <xf numFmtId="0" fontId="0" fillId="33" borderId="41" xfId="79" applyFont="1" applyFill="1" applyBorder="1" applyAlignment="1">
      <alignment horizontal="center" vertical="center" wrapText="1"/>
      <protection/>
    </xf>
    <xf numFmtId="49" fontId="16" fillId="0" borderId="24" xfId="79" applyNumberFormat="1" applyFont="1" applyFill="1" applyBorder="1" applyAlignment="1">
      <alignment horizontal="left" indent="2"/>
      <protection/>
    </xf>
    <xf numFmtId="0" fontId="6" fillId="34" borderId="42" xfId="79" applyFont="1" applyFill="1" applyBorder="1">
      <alignment/>
      <protection/>
    </xf>
    <xf numFmtId="49" fontId="12" fillId="0" borderId="0" xfId="79" applyNumberFormat="1" applyFont="1" applyFill="1" applyAlignment="1">
      <alignment horizontal="center"/>
      <protection/>
    </xf>
    <xf numFmtId="0" fontId="0" fillId="0" borderId="25" xfId="79" applyFont="1" applyFill="1" applyBorder="1" applyAlignment="1">
      <alignment wrapText="1"/>
      <protection/>
    </xf>
    <xf numFmtId="0" fontId="0" fillId="0" borderId="0" xfId="79" applyFont="1">
      <alignment/>
      <protection/>
    </xf>
    <xf numFmtId="49" fontId="12" fillId="0" borderId="0" xfId="79" applyNumberFormat="1" applyFont="1" applyAlignment="1">
      <alignment horizontal="center"/>
      <protection/>
    </xf>
    <xf numFmtId="49" fontId="16" fillId="0" borderId="0" xfId="79" applyNumberFormat="1" applyFont="1" applyAlignment="1">
      <alignment horizontal="center"/>
      <protection/>
    </xf>
    <xf numFmtId="0" fontId="0" fillId="0" borderId="0" xfId="79" applyFont="1">
      <alignment/>
      <protection/>
    </xf>
    <xf numFmtId="49" fontId="16" fillId="0" borderId="21" xfId="79" applyNumberFormat="1" applyFont="1" applyBorder="1" applyAlignment="1">
      <alignment horizontal="center"/>
      <protection/>
    </xf>
    <xf numFmtId="0" fontId="0" fillId="0" borderId="26" xfId="79" applyFont="1" applyFill="1" applyBorder="1" applyAlignment="1">
      <alignment wrapText="1"/>
      <protection/>
    </xf>
    <xf numFmtId="0" fontId="1" fillId="0" borderId="16" xfId="79" applyFont="1" applyBorder="1" applyAlignment="1">
      <alignment horizontal="centerContinuous" vertical="center"/>
      <protection/>
    </xf>
    <xf numFmtId="0" fontId="1" fillId="0" borderId="43" xfId="79" applyFont="1" applyBorder="1" applyAlignment="1">
      <alignment horizontal="centerContinuous" vertical="center"/>
      <protection/>
    </xf>
    <xf numFmtId="0" fontId="1" fillId="0" borderId="44" xfId="79" applyFont="1" applyBorder="1" applyAlignment="1">
      <alignment horizontal="centerContinuous" vertical="center"/>
      <protection/>
    </xf>
    <xf numFmtId="0" fontId="1" fillId="0" borderId="45" xfId="79" applyFont="1" applyBorder="1" applyAlignment="1">
      <alignment horizontal="centerContinuous" vertical="center"/>
      <protection/>
    </xf>
    <xf numFmtId="49" fontId="2" fillId="0" borderId="0" xfId="79" applyNumberFormat="1" applyFont="1" applyAlignment="1">
      <alignment horizontal="center"/>
      <protection/>
    </xf>
    <xf numFmtId="0" fontId="0" fillId="0" borderId="25" xfId="15" applyFont="1" applyFill="1" applyBorder="1" applyAlignment="1">
      <alignment vertical="justify" wrapText="1"/>
    </xf>
    <xf numFmtId="0" fontId="1" fillId="0" borderId="0" xfId="15" applyFont="1" applyFill="1" applyBorder="1" applyAlignment="1">
      <alignment horizontal="left"/>
    </xf>
    <xf numFmtId="0" fontId="6" fillId="0" borderId="0" xfId="15" applyFont="1" applyFill="1" applyBorder="1" applyAlignment="1">
      <alignment/>
    </xf>
    <xf numFmtId="0" fontId="1" fillId="0" borderId="0" xfId="15" applyFont="1" applyBorder="1" applyAlignment="1">
      <alignment wrapText="1"/>
    </xf>
    <xf numFmtId="0" fontId="0" fillId="0" borderId="10" xfId="15" applyFont="1" applyFill="1" applyBorder="1" applyAlignment="1">
      <alignment/>
    </xf>
    <xf numFmtId="0" fontId="1" fillId="0" borderId="0" xfId="15" applyFont="1" applyFill="1" applyBorder="1" applyAlignment="1">
      <alignment wrapText="1"/>
    </xf>
    <xf numFmtId="0" fontId="0" fillId="0" borderId="0" xfId="15" applyNumberFormat="1" applyFont="1" applyBorder="1" applyAlignment="1">
      <alignment/>
    </xf>
    <xf numFmtId="0" fontId="1" fillId="33" borderId="0" xfId="15" applyFont="1" applyFill="1" applyBorder="1" applyAlignment="1">
      <alignment/>
    </xf>
    <xf numFmtId="0" fontId="0" fillId="0" borderId="0" xfId="15" applyFont="1" applyFill="1" applyBorder="1" applyAlignment="1">
      <alignment/>
    </xf>
    <xf numFmtId="0" fontId="0" fillId="0" borderId="23" xfId="79" applyFont="1" applyFill="1" applyBorder="1" applyAlignment="1">
      <alignment wrapText="1"/>
      <protection/>
    </xf>
    <xf numFmtId="0" fontId="0" fillId="0" borderId="23" xfId="79" applyFont="1" applyBorder="1">
      <alignment/>
      <protection/>
    </xf>
    <xf numFmtId="0" fontId="1" fillId="33" borderId="24" xfId="15" applyFont="1" applyFill="1" applyBorder="1" applyAlignment="1">
      <alignment horizontal="center" vertical="center" wrapText="1"/>
    </xf>
    <xf numFmtId="0" fontId="1" fillId="33" borderId="25" xfId="15" applyFont="1" applyFill="1" applyBorder="1" applyAlignment="1">
      <alignment horizontal="center" vertical="center"/>
    </xf>
    <xf numFmtId="0" fontId="1" fillId="33" borderId="24" xfId="15" applyFont="1" applyFill="1" applyBorder="1" applyAlignment="1">
      <alignment horizontal="center" vertical="center"/>
    </xf>
    <xf numFmtId="0" fontId="1" fillId="33" borderId="26" xfId="15" applyFont="1" applyFill="1" applyBorder="1" applyAlignment="1">
      <alignment horizontal="center" vertical="center"/>
    </xf>
    <xf numFmtId="0" fontId="0" fillId="0" borderId="25" xfId="15" applyFont="1" applyBorder="1" applyAlignment="1">
      <alignment/>
    </xf>
    <xf numFmtId="0" fontId="0" fillId="0" borderId="0" xfId="78" quotePrefix="1">
      <alignment/>
      <protection/>
    </xf>
    <xf numFmtId="0" fontId="0" fillId="0" borderId="0" xfId="78">
      <alignment/>
      <protection/>
    </xf>
    <xf numFmtId="0" fontId="14" fillId="0" borderId="0" xfId="15" applyFont="1" applyAlignment="1">
      <alignment/>
    </xf>
    <xf numFmtId="0" fontId="0" fillId="33" borderId="20" xfId="15" applyFont="1" applyFill="1" applyBorder="1" applyAlignment="1">
      <alignment horizontal="center" vertical="center" wrapText="1"/>
    </xf>
    <xf numFmtId="49" fontId="16" fillId="0" borderId="15" xfId="15" applyNumberFormat="1" applyFont="1" applyBorder="1" applyAlignment="1">
      <alignment horizontal="center"/>
    </xf>
    <xf numFmtId="1" fontId="12" fillId="0" borderId="0" xfId="15" applyNumberFormat="1" applyFont="1" applyAlignment="1">
      <alignment horizontal="center"/>
    </xf>
    <xf numFmtId="0" fontId="0" fillId="0" borderId="25" xfId="15" applyNumberFormat="1" applyFont="1" applyFill="1" applyBorder="1" applyAlignment="1" quotePrefix="1">
      <alignment horizontal="left" vertical="top" wrapText="1"/>
    </xf>
    <xf numFmtId="0" fontId="0" fillId="0" borderId="26" xfId="15" applyNumberFormat="1" applyFont="1" applyFill="1" applyBorder="1" applyAlignment="1" quotePrefix="1">
      <alignment horizontal="left" vertical="top" wrapText="1"/>
    </xf>
    <xf numFmtId="0" fontId="17" fillId="0" borderId="23" xfId="15" applyFont="1" applyFill="1" applyBorder="1" applyAlignment="1">
      <alignment wrapText="1"/>
    </xf>
    <xf numFmtId="0" fontId="17" fillId="0" borderId="25" xfId="15" applyFont="1" applyFill="1" applyBorder="1" applyAlignment="1">
      <alignment wrapText="1"/>
    </xf>
    <xf numFmtId="0" fontId="17" fillId="0" borderId="25" xfId="15" applyNumberFormat="1" applyFont="1" applyFill="1" applyBorder="1" applyAlignment="1">
      <alignment horizontal="left" wrapText="1"/>
    </xf>
    <xf numFmtId="0" fontId="14" fillId="0" borderId="26" xfId="15" applyFont="1" applyBorder="1" applyAlignment="1">
      <alignment/>
    </xf>
    <xf numFmtId="0" fontId="17" fillId="0" borderId="26" xfId="15" applyNumberFormat="1" applyFont="1" applyFill="1" applyBorder="1" applyAlignment="1" quotePrefix="1">
      <alignment horizontal="left" vertical="top" wrapText="1"/>
    </xf>
    <xf numFmtId="0" fontId="1" fillId="0" borderId="16" xfId="15" applyFont="1" applyBorder="1" applyAlignment="1">
      <alignment horizontal="centerContinuous" vertical="center"/>
    </xf>
    <xf numFmtId="0" fontId="1" fillId="0" borderId="43" xfId="15" applyFont="1" applyBorder="1" applyAlignment="1">
      <alignment horizontal="centerContinuous" vertical="center"/>
    </xf>
    <xf numFmtId="0" fontId="1" fillId="0" borderId="44" xfId="15" applyFont="1" applyBorder="1" applyAlignment="1">
      <alignment horizontal="centerContinuous" vertical="center"/>
    </xf>
    <xf numFmtId="0" fontId="1" fillId="0" borderId="45" xfId="15" applyFont="1" applyBorder="1" applyAlignment="1">
      <alignment horizontal="centerContinuous" vertical="center"/>
    </xf>
    <xf numFmtId="49" fontId="20" fillId="0" borderId="13" xfId="15" applyNumberFormat="1" applyFont="1" applyFill="1" applyBorder="1" applyAlignment="1">
      <alignment horizontal="left"/>
    </xf>
    <xf numFmtId="1" fontId="12" fillId="0" borderId="0" xfId="15" applyNumberFormat="1" applyFont="1" applyAlignment="1">
      <alignment horizontal="center"/>
    </xf>
    <xf numFmtId="49" fontId="16" fillId="0" borderId="0" xfId="15" applyNumberFormat="1" applyFont="1" applyAlignment="1">
      <alignment horizontal="center"/>
    </xf>
    <xf numFmtId="0" fontId="1" fillId="33" borderId="13" xfId="15" applyFont="1" applyFill="1" applyBorder="1" applyAlignment="1">
      <alignment horizontal="center" vertical="center"/>
    </xf>
    <xf numFmtId="0" fontId="1" fillId="33" borderId="0" xfId="15" applyFont="1" applyFill="1" applyBorder="1" applyAlignment="1">
      <alignment horizontal="center" vertical="center"/>
    </xf>
    <xf numFmtId="0" fontId="1" fillId="33" borderId="22" xfId="15" applyFont="1" applyFill="1" applyBorder="1" applyAlignment="1">
      <alignment horizontal="center" vertical="center"/>
    </xf>
    <xf numFmtId="49" fontId="20" fillId="0" borderId="0" xfId="15" applyNumberFormat="1" applyFont="1" applyFill="1" applyBorder="1" applyAlignment="1">
      <alignment horizontal="left"/>
    </xf>
    <xf numFmtId="1" fontId="12" fillId="0" borderId="0" xfId="15" applyNumberFormat="1" applyFont="1" applyBorder="1" applyAlignment="1">
      <alignment horizontal="center"/>
    </xf>
    <xf numFmtId="0" fontId="0" fillId="0" borderId="24" xfId="15" applyFont="1" applyBorder="1" applyAlignment="1">
      <alignment/>
    </xf>
    <xf numFmtId="0" fontId="0" fillId="33" borderId="41" xfId="15" applyFont="1" applyFill="1" applyBorder="1" applyAlignment="1">
      <alignment horizontal="center" vertical="center" wrapText="1"/>
    </xf>
    <xf numFmtId="0" fontId="0" fillId="0" borderId="23" xfId="15" applyNumberFormat="1" applyFont="1" applyBorder="1" applyAlignment="1">
      <alignment/>
    </xf>
    <xf numFmtId="1" fontId="16" fillId="0" borderId="0" xfId="15" applyNumberFormat="1" applyFont="1" applyAlignment="1">
      <alignment horizontal="center"/>
    </xf>
    <xf numFmtId="1" fontId="12" fillId="0" borderId="10" xfId="15" applyNumberFormat="1" applyFont="1" applyBorder="1" applyAlignment="1">
      <alignment horizontal="center"/>
    </xf>
    <xf numFmtId="0" fontId="8" fillId="0" borderId="14" xfId="15" applyFont="1" applyBorder="1" applyAlignment="1">
      <alignment horizontal="centerContinuous" vertical="center" wrapText="1"/>
    </xf>
    <xf numFmtId="0" fontId="0" fillId="0" borderId="13" xfId="15" applyFont="1" applyBorder="1" applyAlignment="1">
      <alignment/>
    </xf>
    <xf numFmtId="0" fontId="1" fillId="34" borderId="46" xfId="77" applyFont="1" applyFill="1" applyBorder="1" applyAlignment="1">
      <alignment horizontal="left"/>
      <protection/>
    </xf>
    <xf numFmtId="0" fontId="1" fillId="34" borderId="47" xfId="77" applyFont="1" applyFill="1" applyBorder="1" applyAlignment="1">
      <alignment horizontal="centerContinuous"/>
      <protection/>
    </xf>
    <xf numFmtId="0" fontId="1" fillId="34" borderId="10" xfId="77" applyFont="1" applyFill="1" applyBorder="1" applyAlignment="1">
      <alignment horizontal="centerContinuous"/>
      <protection/>
    </xf>
    <xf numFmtId="0" fontId="0" fillId="0" borderId="39" xfId="77" applyFont="1" applyBorder="1" applyAlignment="1">
      <alignment horizontal="left" vertical="top"/>
      <protection/>
    </xf>
    <xf numFmtId="0" fontId="0" fillId="0" borderId="10" xfId="77" applyFont="1" applyBorder="1" applyAlignment="1">
      <alignment horizontal="left" vertical="top"/>
      <protection/>
    </xf>
    <xf numFmtId="0" fontId="0" fillId="0" borderId="40" xfId="77" applyFont="1" applyBorder="1" applyAlignment="1">
      <alignment/>
      <protection/>
    </xf>
    <xf numFmtId="0" fontId="1" fillId="34" borderId="39" xfId="77" applyFont="1" applyFill="1" applyBorder="1" applyAlignment="1">
      <alignment horizontal="centerContinuous"/>
      <protection/>
    </xf>
    <xf numFmtId="0" fontId="1" fillId="34" borderId="40" xfId="77" applyFont="1" applyFill="1" applyBorder="1" applyAlignment="1">
      <alignment horizontal="centerContinuous"/>
      <protection/>
    </xf>
    <xf numFmtId="0" fontId="1" fillId="0" borderId="23" xfId="77" applyFont="1" applyFill="1" applyBorder="1" applyAlignment="1">
      <alignment horizontal="left"/>
      <protection/>
    </xf>
    <xf numFmtId="0" fontId="0" fillId="0" borderId="13" xfId="15" applyFont="1" applyFill="1" applyBorder="1" applyAlignment="1">
      <alignment/>
    </xf>
    <xf numFmtId="0" fontId="0" fillId="0" borderId="14" xfId="15" applyFont="1" applyFill="1" applyBorder="1" applyAlignment="1">
      <alignment/>
    </xf>
    <xf numFmtId="0" fontId="5" fillId="33" borderId="15" xfId="79" applyFont="1" applyFill="1" applyBorder="1" applyAlignment="1">
      <alignment horizontal="centerContinuous" vertical="center"/>
      <protection/>
    </xf>
    <xf numFmtId="0" fontId="5" fillId="33" borderId="13" xfId="79" applyFont="1" applyFill="1" applyBorder="1" applyAlignment="1">
      <alignment horizontal="centerContinuous" vertical="center"/>
      <protection/>
    </xf>
    <xf numFmtId="0" fontId="19" fillId="33" borderId="26" xfId="64" applyFont="1" applyFill="1" applyBorder="1" applyAlignment="1">
      <alignment horizontal="center" vertical="top" wrapText="1"/>
      <protection/>
    </xf>
    <xf numFmtId="0" fontId="1" fillId="0" borderId="43" xfId="79" applyFont="1" applyBorder="1" applyAlignment="1">
      <alignment horizontal="center" vertical="center"/>
      <protection/>
    </xf>
    <xf numFmtId="0" fontId="14" fillId="0" borderId="26" xfId="64" applyFont="1" applyBorder="1">
      <alignment/>
      <protection/>
    </xf>
    <xf numFmtId="0" fontId="12" fillId="0" borderId="25" xfId="64" applyFont="1" applyFill="1" applyBorder="1" applyAlignment="1" quotePrefix="1">
      <alignment horizontal="left" wrapText="1"/>
      <protection/>
    </xf>
    <xf numFmtId="0" fontId="12" fillId="0" borderId="25" xfId="64" applyNumberFormat="1" applyFont="1" applyFill="1" applyBorder="1" applyAlignment="1" quotePrefix="1">
      <alignment horizontal="left" wrapText="1"/>
      <protection/>
    </xf>
    <xf numFmtId="0" fontId="22" fillId="0" borderId="25" xfId="64" applyFont="1" applyFill="1" applyBorder="1" applyAlignment="1" quotePrefix="1">
      <alignment horizontal="left" wrapText="1"/>
      <protection/>
    </xf>
    <xf numFmtId="49" fontId="12" fillId="0" borderId="25" xfId="64" applyNumberFormat="1" applyFont="1" applyFill="1" applyBorder="1" applyAlignment="1" quotePrefix="1">
      <alignment horizontal="left" wrapText="1"/>
      <protection/>
    </xf>
    <xf numFmtId="0" fontId="22" fillId="0" borderId="25" xfId="64" applyFont="1" applyFill="1" applyBorder="1" applyAlignment="1">
      <alignment horizontal="left" wrapText="1"/>
      <protection/>
    </xf>
    <xf numFmtId="49" fontId="12" fillId="0" borderId="25" xfId="64" applyNumberFormat="1" applyFont="1" applyFill="1" applyBorder="1" applyAlignment="1">
      <alignment horizontal="left" wrapText="1"/>
      <protection/>
    </xf>
    <xf numFmtId="49" fontId="12" fillId="0" borderId="25" xfId="80" applyNumberFormat="1" applyFont="1" applyFill="1" applyBorder="1" applyAlignment="1" quotePrefix="1">
      <alignment horizontal="left" wrapText="1"/>
      <protection/>
    </xf>
    <xf numFmtId="0" fontId="12" fillId="0" borderId="25" xfId="64" applyNumberFormat="1" applyFont="1" applyFill="1" applyBorder="1" applyAlignment="1">
      <alignment horizontal="left" wrapText="1"/>
      <protection/>
    </xf>
    <xf numFmtId="0" fontId="12" fillId="0" borderId="25" xfId="64" applyFont="1" applyFill="1" applyBorder="1" applyAlignment="1">
      <alignment horizontal="left" wrapText="1"/>
      <protection/>
    </xf>
    <xf numFmtId="49" fontId="16" fillId="0" borderId="24" xfId="64" applyNumberFormat="1" applyFont="1" applyBorder="1" applyAlignment="1">
      <alignment horizontal="center"/>
      <protection/>
    </xf>
    <xf numFmtId="0" fontId="19" fillId="33" borderId="24" xfId="64" applyFont="1" applyFill="1" applyBorder="1" applyAlignment="1">
      <alignment horizontal="center" vertical="center" wrapText="1"/>
      <protection/>
    </xf>
    <xf numFmtId="49" fontId="12" fillId="0" borderId="0" xfId="79" applyNumberFormat="1" applyFont="1" applyAlignment="1">
      <alignment horizontal="center"/>
      <protection/>
    </xf>
    <xf numFmtId="49" fontId="12" fillId="0" borderId="25" xfId="66" applyNumberFormat="1" applyFont="1" applyFill="1" applyBorder="1" applyAlignment="1" quotePrefix="1">
      <alignment horizontal="left" wrapText="1"/>
      <protection/>
    </xf>
    <xf numFmtId="0" fontId="12" fillId="0" borderId="25" xfId="66" applyNumberFormat="1" applyFont="1" applyFill="1" applyBorder="1" applyAlignment="1" quotePrefix="1">
      <alignment horizontal="left" wrapText="1"/>
      <protection/>
    </xf>
    <xf numFmtId="0" fontId="12" fillId="0" borderId="25" xfId="66" applyFont="1" applyFill="1" applyBorder="1" applyAlignment="1" quotePrefix="1">
      <alignment wrapText="1"/>
      <protection/>
    </xf>
    <xf numFmtId="0" fontId="14" fillId="0" borderId="25" xfId="64" applyFont="1" applyBorder="1" applyAlignment="1">
      <alignment/>
      <protection/>
    </xf>
    <xf numFmtId="0" fontId="59" fillId="0" borderId="25" xfId="64" applyFont="1" applyFill="1" applyBorder="1" applyAlignment="1" quotePrefix="1">
      <alignment horizontal="left" wrapText="1"/>
      <protection/>
    </xf>
    <xf numFmtId="0" fontId="12" fillId="0" borderId="25" xfId="66" applyFont="1" applyFill="1" applyBorder="1" applyAlignment="1" quotePrefix="1">
      <alignment horizontal="left" wrapText="1"/>
      <protection/>
    </xf>
    <xf numFmtId="0" fontId="0" fillId="0" borderId="25" xfId="64" applyBorder="1" applyAlignment="1">
      <alignment/>
      <protection/>
    </xf>
    <xf numFmtId="0" fontId="0" fillId="0" borderId="25" xfId="64" applyFont="1" applyBorder="1" applyAlignment="1">
      <alignment/>
      <protection/>
    </xf>
    <xf numFmtId="49" fontId="16" fillId="0" borderId="24" xfId="64" applyNumberFormat="1" applyFont="1" applyFill="1" applyBorder="1" applyAlignment="1">
      <alignment horizontal="left" indent="2"/>
      <protection/>
    </xf>
    <xf numFmtId="49" fontId="12" fillId="0" borderId="25" xfId="64" applyNumberFormat="1" applyFont="1" applyFill="1" applyBorder="1" applyAlignment="1">
      <alignment horizontal="center"/>
      <protection/>
    </xf>
    <xf numFmtId="49" fontId="59" fillId="0" borderId="25" xfId="64" applyNumberFormat="1" applyFont="1" applyFill="1" applyBorder="1" applyAlignment="1" quotePrefix="1">
      <alignment horizontal="center"/>
      <protection/>
    </xf>
    <xf numFmtId="49" fontId="16" fillId="0" borderId="25" xfId="64" applyNumberFormat="1" applyFont="1" applyBorder="1" applyAlignment="1">
      <alignment horizontal="center"/>
      <protection/>
    </xf>
    <xf numFmtId="49" fontId="12" fillId="0" borderId="25" xfId="64" applyNumberFormat="1" applyFont="1" applyBorder="1" applyAlignment="1">
      <alignment horizontal="center"/>
      <protection/>
    </xf>
    <xf numFmtId="49" fontId="12" fillId="0" borderId="25" xfId="64" applyNumberFormat="1" applyFont="1" applyBorder="1" applyAlignment="1">
      <alignment/>
      <protection/>
    </xf>
    <xf numFmtId="49" fontId="60" fillId="0" borderId="25" xfId="64" applyNumberFormat="1" applyFont="1" applyBorder="1" applyAlignment="1" quotePrefix="1">
      <alignment horizontal="center"/>
      <protection/>
    </xf>
    <xf numFmtId="49" fontId="16" fillId="0" borderId="26" xfId="64" applyNumberFormat="1" applyFont="1" applyBorder="1" applyAlignment="1">
      <alignment horizontal="center"/>
      <protection/>
    </xf>
    <xf numFmtId="49" fontId="12" fillId="0" borderId="26" xfId="64" applyNumberFormat="1" applyFont="1" applyFill="1" applyBorder="1" applyAlignment="1" quotePrefix="1">
      <alignment wrapText="1"/>
      <protection/>
    </xf>
    <xf numFmtId="49" fontId="12" fillId="0" borderId="25" xfId="64" applyNumberFormat="1" applyFont="1" applyFill="1" applyBorder="1" applyAlignment="1" quotePrefix="1">
      <alignment wrapText="1"/>
      <protection/>
    </xf>
    <xf numFmtId="49" fontId="12" fillId="0" borderId="24" xfId="64" applyNumberFormat="1" applyFont="1" applyFill="1" applyBorder="1" applyAlignment="1" quotePrefix="1">
      <alignment wrapText="1"/>
      <protection/>
    </xf>
    <xf numFmtId="0" fontId="22" fillId="35" borderId="41" xfId="64" applyFont="1" applyFill="1" applyBorder="1" applyAlignment="1" quotePrefix="1">
      <alignment wrapText="1"/>
      <protection/>
    </xf>
    <xf numFmtId="0" fontId="22" fillId="35" borderId="41" xfId="64" applyFont="1" applyFill="1" applyBorder="1" applyAlignment="1">
      <alignment wrapText="1"/>
      <protection/>
    </xf>
    <xf numFmtId="0" fontId="0" fillId="0" borderId="25" xfId="64" applyNumberFormat="1" applyFont="1" applyFill="1" applyBorder="1" applyAlignment="1" quotePrefix="1">
      <alignment horizontal="center" wrapText="1"/>
      <protection/>
    </xf>
    <xf numFmtId="1" fontId="12" fillId="0" borderId="25" xfId="64" applyNumberFormat="1" applyFont="1" applyBorder="1" applyAlignment="1" quotePrefix="1">
      <alignment horizontal="center"/>
      <protection/>
    </xf>
    <xf numFmtId="1" fontId="16" fillId="0" borderId="25" xfId="64" applyNumberFormat="1" applyFont="1" applyBorder="1" applyAlignment="1">
      <alignment horizontal="center"/>
      <protection/>
    </xf>
    <xf numFmtId="1" fontId="12" fillId="0" borderId="25" xfId="64" applyNumberFormat="1" applyFont="1" applyBorder="1" applyAlignment="1">
      <alignment horizontal="center"/>
      <protection/>
    </xf>
    <xf numFmtId="49" fontId="0" fillId="0" borderId="25" xfId="64" applyNumberFormat="1" applyFont="1" applyFill="1" applyBorder="1" applyAlignment="1" quotePrefix="1">
      <alignment horizontal="center" wrapText="1"/>
      <protection/>
    </xf>
    <xf numFmtId="1" fontId="12" fillId="0" borderId="25" xfId="64" applyNumberFormat="1" applyFont="1" applyFill="1" applyBorder="1" applyAlignment="1" quotePrefix="1">
      <alignment horizontal="center"/>
      <protection/>
    </xf>
    <xf numFmtId="1" fontId="12" fillId="0" borderId="25" xfId="64" applyNumberFormat="1" applyFont="1" applyFill="1" applyBorder="1" applyAlignment="1">
      <alignment horizontal="center"/>
      <protection/>
    </xf>
    <xf numFmtId="49" fontId="10" fillId="0" borderId="25" xfId="64" applyNumberFormat="1" applyFont="1" applyFill="1" applyBorder="1" applyAlignment="1">
      <alignment horizontal="left"/>
      <protection/>
    </xf>
    <xf numFmtId="49" fontId="2" fillId="0" borderId="25" xfId="64" applyNumberFormat="1" applyFont="1" applyFill="1" applyBorder="1" applyAlignment="1">
      <alignment horizontal="left"/>
      <protection/>
    </xf>
    <xf numFmtId="49" fontId="2" fillId="0" borderId="26" xfId="64" applyNumberFormat="1" applyFont="1" applyFill="1" applyBorder="1" applyAlignment="1">
      <alignment horizontal="center" vertical="center"/>
      <protection/>
    </xf>
    <xf numFmtId="0" fontId="12" fillId="0" borderId="48" xfId="64" applyFont="1" applyFill="1" applyBorder="1" applyAlignment="1" quotePrefix="1">
      <alignment horizontal="left" wrapText="1"/>
      <protection/>
    </xf>
    <xf numFmtId="0" fontId="12" fillId="0" borderId="49" xfId="64" applyFont="1" applyFill="1" applyBorder="1" applyAlignment="1" quotePrefix="1">
      <alignment horizontal="left" wrapText="1"/>
      <protection/>
    </xf>
    <xf numFmtId="49" fontId="12" fillId="0" borderId="26" xfId="64" applyNumberFormat="1" applyFont="1" applyFill="1" applyBorder="1" applyAlignment="1">
      <alignment wrapText="1"/>
      <protection/>
    </xf>
    <xf numFmtId="49" fontId="0" fillId="0" borderId="25" xfId="64" applyNumberFormat="1" applyFont="1" applyFill="1" applyBorder="1" applyAlignment="1">
      <alignment horizontal="center" wrapText="1"/>
      <protection/>
    </xf>
    <xf numFmtId="1" fontId="12" fillId="0" borderId="25" xfId="64" applyNumberFormat="1" applyFont="1" applyBorder="1" applyAlignment="1" quotePrefix="1">
      <alignment horizontal="center" wrapText="1"/>
      <protection/>
    </xf>
    <xf numFmtId="0" fontId="0" fillId="0" borderId="0" xfId="0" applyAlignment="1">
      <alignment/>
    </xf>
    <xf numFmtId="1" fontId="0" fillId="34" borderId="42" xfId="15" applyNumberFormat="1" applyFont="1" applyFill="1" applyBorder="1" applyAlignment="1">
      <alignment/>
    </xf>
    <xf numFmtId="1" fontId="0" fillId="34" borderId="41" xfId="15" applyNumberFormat="1" applyFont="1" applyFill="1" applyBorder="1" applyAlignment="1">
      <alignment/>
    </xf>
    <xf numFmtId="1" fontId="0" fillId="0" borderId="25" xfId="15" applyNumberFormat="1" applyFont="1" applyBorder="1" applyAlignment="1">
      <alignment/>
    </xf>
    <xf numFmtId="1" fontId="0" fillId="0" borderId="23" xfId="15" applyNumberFormat="1" applyFont="1" applyBorder="1" applyAlignment="1">
      <alignment/>
    </xf>
    <xf numFmtId="1" fontId="18" fillId="0" borderId="25" xfId="15" applyNumberFormat="1" applyFont="1" applyFill="1" applyBorder="1" applyAlignment="1">
      <alignment vertical="top" wrapText="1"/>
    </xf>
    <xf numFmtId="1" fontId="0" fillId="0" borderId="22" xfId="15" applyNumberFormat="1" applyFont="1" applyBorder="1" applyAlignment="1">
      <alignment/>
    </xf>
    <xf numFmtId="1" fontId="0" fillId="0" borderId="26" xfId="15" applyNumberFormat="1" applyFont="1" applyBorder="1" applyAlignment="1">
      <alignment/>
    </xf>
    <xf numFmtId="1" fontId="0" fillId="34" borderId="42" xfId="15" applyNumberFormat="1" applyFont="1" applyFill="1" applyBorder="1" applyAlignment="1">
      <alignment/>
    </xf>
    <xf numFmtId="1" fontId="0" fillId="0" borderId="0" xfId="0" applyNumberFormat="1" applyAlignment="1">
      <alignment/>
    </xf>
    <xf numFmtId="1" fontId="0" fillId="0" borderId="0" xfId="15" applyNumberFormat="1" applyFont="1" applyAlignment="1">
      <alignment/>
    </xf>
    <xf numFmtId="1" fontId="0" fillId="34" borderId="50" xfId="15" applyNumberFormat="1" applyFont="1" applyFill="1" applyBorder="1" applyAlignment="1">
      <alignment horizontal="centerContinuous" vertical="top" wrapText="1"/>
    </xf>
    <xf numFmtId="1" fontId="0" fillId="36" borderId="42" xfId="15" applyNumberFormat="1" applyFont="1" applyFill="1" applyBorder="1" applyAlignment="1">
      <alignment horizontal="centerContinuous"/>
    </xf>
    <xf numFmtId="1" fontId="0" fillId="34" borderId="42" xfId="15" applyNumberFormat="1" applyFont="1" applyFill="1" applyBorder="1" applyAlignment="1">
      <alignment horizontal="centerContinuous"/>
    </xf>
    <xf numFmtId="1" fontId="0" fillId="0" borderId="14" xfId="15" applyNumberFormat="1" applyFont="1" applyFill="1" applyBorder="1" applyAlignment="1">
      <alignment horizontal="right" wrapText="1"/>
    </xf>
    <xf numFmtId="1" fontId="0" fillId="0" borderId="13" xfId="15" applyNumberFormat="1" applyFont="1" applyBorder="1" applyAlignment="1">
      <alignment horizontal="right" wrapText="1"/>
    </xf>
    <xf numFmtId="1" fontId="0" fillId="0" borderId="24" xfId="15" applyNumberFormat="1" applyFont="1" applyBorder="1" applyAlignment="1">
      <alignment horizontal="right" wrapText="1"/>
    </xf>
    <xf numFmtId="1" fontId="0" fillId="0" borderId="14" xfId="15" applyNumberFormat="1" applyFont="1" applyFill="1" applyBorder="1" applyAlignment="1">
      <alignment horizontal="right" wrapText="1"/>
    </xf>
    <xf numFmtId="1" fontId="0" fillId="0" borderId="23" xfId="15" applyNumberFormat="1" applyFont="1" applyFill="1" applyBorder="1" applyAlignment="1">
      <alignment horizontal="right" wrapText="1"/>
    </xf>
    <xf numFmtId="1" fontId="0" fillId="0" borderId="10" xfId="15" applyNumberFormat="1" applyFont="1" applyBorder="1" applyAlignment="1">
      <alignment horizontal="right" wrapText="1"/>
    </xf>
    <xf numFmtId="1" fontId="0" fillId="0" borderId="25" xfId="15" applyNumberFormat="1" applyFont="1" applyBorder="1" applyAlignment="1">
      <alignment horizontal="right" wrapText="1"/>
    </xf>
    <xf numFmtId="1" fontId="0" fillId="0" borderId="26" xfId="15" applyNumberFormat="1" applyFont="1" applyBorder="1" applyAlignment="1">
      <alignment horizontal="right" wrapText="1"/>
    </xf>
    <xf numFmtId="1" fontId="0" fillId="34" borderId="51" xfId="15" applyNumberFormat="1" applyFont="1" applyFill="1" applyBorder="1" applyAlignment="1">
      <alignment/>
    </xf>
    <xf numFmtId="1" fontId="0" fillId="0" borderId="20" xfId="15" applyNumberFormat="1" applyFont="1" applyFill="1" applyBorder="1" applyAlignment="1">
      <alignment horizontal="right" wrapText="1"/>
    </xf>
    <xf numFmtId="1" fontId="0" fillId="0" borderId="22" xfId="15" applyNumberFormat="1" applyFont="1" applyBorder="1" applyAlignment="1">
      <alignment horizontal="right" wrapText="1"/>
    </xf>
    <xf numFmtId="1" fontId="0" fillId="33" borderId="11" xfId="15" applyNumberFormat="1" applyFont="1" applyFill="1" applyBorder="1" applyAlignment="1">
      <alignment horizontal="center" vertical="center" wrapText="1"/>
    </xf>
    <xf numFmtId="1" fontId="0" fillId="34" borderId="50" xfId="15" applyNumberFormat="1" applyFont="1" applyFill="1" applyBorder="1" applyAlignment="1">
      <alignment horizontal="center" vertical="top" wrapText="1"/>
    </xf>
    <xf numFmtId="1" fontId="0" fillId="36" borderId="41" xfId="15" applyNumberFormat="1" applyFont="1" applyFill="1" applyBorder="1" applyAlignment="1">
      <alignment/>
    </xf>
    <xf numFmtId="1" fontId="0" fillId="0" borderId="15" xfId="15" applyNumberFormat="1" applyFont="1" applyBorder="1" applyAlignment="1">
      <alignment/>
    </xf>
    <xf numFmtId="1" fontId="0" fillId="0" borderId="0" xfId="15" applyNumberFormat="1" applyFont="1" applyBorder="1" applyAlignment="1">
      <alignment/>
    </xf>
    <xf numFmtId="1" fontId="0" fillId="33" borderId="12" xfId="15" applyNumberFormat="1" applyFont="1" applyFill="1" applyBorder="1" applyAlignment="1">
      <alignment horizontal="centerContinuous" vertical="center" wrapText="1"/>
    </xf>
    <xf numFmtId="1" fontId="0" fillId="33" borderId="41" xfId="15" applyNumberFormat="1" applyFont="1" applyFill="1" applyBorder="1" applyAlignment="1">
      <alignment horizontal="centerContinuous" vertical="center" wrapText="1"/>
    </xf>
    <xf numFmtId="1" fontId="0" fillId="36" borderId="50" xfId="15" applyNumberFormat="1" applyFont="1" applyFill="1" applyBorder="1" applyAlignment="1">
      <alignment horizontal="right" wrapText="1"/>
    </xf>
    <xf numFmtId="1" fontId="0" fillId="36" borderId="42" xfId="15" applyNumberFormat="1" applyFont="1" applyFill="1" applyBorder="1" applyAlignment="1">
      <alignment horizontal="right" wrapText="1"/>
    </xf>
    <xf numFmtId="1" fontId="0" fillId="36" borderId="12" xfId="15" applyNumberFormat="1" applyFont="1" applyFill="1" applyBorder="1" applyAlignment="1">
      <alignment horizontal="right" wrapText="1"/>
    </xf>
    <xf numFmtId="1" fontId="0" fillId="0" borderId="24" xfId="15" applyNumberFormat="1" applyFont="1" applyFill="1" applyBorder="1" applyAlignment="1">
      <alignment horizontal="right" wrapText="1"/>
    </xf>
    <xf numFmtId="1" fontId="0" fillId="0" borderId="25" xfId="15" applyNumberFormat="1" applyFont="1" applyFill="1" applyBorder="1" applyAlignment="1">
      <alignment horizontal="right" wrapText="1"/>
    </xf>
    <xf numFmtId="1" fontId="0" fillId="0" borderId="26" xfId="15" applyNumberFormat="1" applyFont="1" applyFill="1" applyBorder="1" applyAlignment="1">
      <alignment horizontal="right" wrapText="1"/>
    </xf>
    <xf numFmtId="1" fontId="0" fillId="33" borderId="11" xfId="15" applyNumberFormat="1" applyFont="1" applyFill="1" applyBorder="1" applyAlignment="1">
      <alignment horizontal="centerContinuous" vertical="center" wrapText="1"/>
    </xf>
    <xf numFmtId="1" fontId="0" fillId="33" borderId="11" xfId="15" applyNumberFormat="1" applyFont="1" applyFill="1" applyBorder="1" applyAlignment="1" quotePrefix="1">
      <alignment horizontal="center" vertical="center" wrapText="1"/>
    </xf>
    <xf numFmtId="1" fontId="0" fillId="36" borderId="32" xfId="15" applyNumberFormat="1" applyFont="1" applyFill="1" applyBorder="1" applyAlignment="1">
      <alignment horizontal="right"/>
    </xf>
    <xf numFmtId="1" fontId="0" fillId="36" borderId="52" xfId="15" applyNumberFormat="1" applyFont="1" applyFill="1" applyBorder="1" applyAlignment="1">
      <alignment horizontal="center" vertical="top" wrapText="1"/>
    </xf>
    <xf numFmtId="1" fontId="0" fillId="36" borderId="32" xfId="15" applyNumberFormat="1" applyFont="1" applyFill="1" applyBorder="1" applyAlignment="1">
      <alignment/>
    </xf>
    <xf numFmtId="1" fontId="0" fillId="36" borderId="52" xfId="15" applyNumberFormat="1" applyFont="1" applyFill="1" applyBorder="1" applyAlignment="1">
      <alignment horizontal="center"/>
    </xf>
    <xf numFmtId="1" fontId="0" fillId="0" borderId="13" xfId="15" applyNumberFormat="1" applyFont="1" applyFill="1" applyBorder="1" applyAlignment="1">
      <alignment horizontal="right" wrapText="1"/>
    </xf>
    <xf numFmtId="1" fontId="0" fillId="0" borderId="22" xfId="15" applyNumberFormat="1" applyFont="1" applyFill="1" applyBorder="1" applyAlignment="1">
      <alignment horizontal="right" wrapText="1"/>
    </xf>
    <xf numFmtId="1" fontId="0" fillId="0" borderId="21" xfId="15" applyNumberFormat="1" applyFont="1" applyBorder="1" applyAlignment="1">
      <alignment/>
    </xf>
    <xf numFmtId="1" fontId="0" fillId="36" borderId="50" xfId="15" applyNumberFormat="1" applyFont="1" applyFill="1" applyBorder="1" applyAlignment="1">
      <alignment horizontal="center" vertical="top" wrapText="1"/>
    </xf>
    <xf numFmtId="1" fontId="0" fillId="36" borderId="53" xfId="15" applyNumberFormat="1" applyFont="1" applyFill="1" applyBorder="1" applyAlignment="1">
      <alignment horizontal="center" vertical="top" wrapText="1"/>
    </xf>
    <xf numFmtId="1" fontId="0" fillId="0" borderId="14" xfId="15" applyNumberFormat="1" applyFont="1" applyBorder="1" applyAlignment="1">
      <alignment horizontal="right"/>
    </xf>
    <xf numFmtId="1" fontId="0" fillId="0" borderId="15" xfId="15" applyNumberFormat="1" applyFont="1" applyBorder="1" applyAlignment="1">
      <alignment horizontal="right"/>
    </xf>
    <xf numFmtId="1" fontId="0" fillId="0" borderId="13" xfId="15" applyNumberFormat="1" applyFont="1" applyBorder="1" applyAlignment="1">
      <alignment horizontal="right"/>
    </xf>
    <xf numFmtId="1" fontId="0" fillId="0" borderId="23" xfId="15" applyNumberFormat="1" applyFont="1" applyBorder="1" applyAlignment="1">
      <alignment horizontal="right"/>
    </xf>
    <xf numFmtId="1" fontId="0" fillId="0" borderId="0" xfId="15" applyNumberFormat="1" applyFont="1" applyBorder="1" applyAlignment="1">
      <alignment horizontal="right"/>
    </xf>
    <xf numFmtId="1" fontId="0" fillId="0" borderId="10" xfId="15" applyNumberFormat="1" applyFont="1" applyBorder="1" applyAlignment="1">
      <alignment horizontal="right"/>
    </xf>
    <xf numFmtId="1" fontId="0" fillId="36" borderId="12" xfId="15" applyNumberFormat="1" applyFont="1" applyFill="1" applyBorder="1" applyAlignment="1">
      <alignment/>
    </xf>
    <xf numFmtId="1" fontId="0" fillId="0" borderId="24" xfId="15" applyNumberFormat="1" applyFont="1" applyBorder="1" applyAlignment="1">
      <alignment/>
    </xf>
    <xf numFmtId="1" fontId="0" fillId="0" borderId="25" xfId="15" applyNumberFormat="1" applyFont="1" applyBorder="1" applyAlignment="1">
      <alignment/>
    </xf>
    <xf numFmtId="1" fontId="0" fillId="0" borderId="26" xfId="15" applyNumberFormat="1" applyFont="1" applyBorder="1" applyAlignment="1">
      <alignment/>
    </xf>
    <xf numFmtId="1" fontId="0" fillId="36" borderId="53" xfId="15" applyNumberFormat="1" applyFont="1" applyFill="1" applyBorder="1" applyAlignment="1">
      <alignment/>
    </xf>
    <xf numFmtId="1" fontId="0" fillId="36" borderId="50" xfId="15" applyNumberFormat="1" applyFont="1" applyFill="1" applyBorder="1" applyAlignment="1">
      <alignment/>
    </xf>
    <xf numFmtId="1" fontId="0" fillId="36" borderId="42" xfId="15" applyNumberFormat="1" applyFont="1" applyFill="1" applyBorder="1" applyAlignment="1">
      <alignment/>
    </xf>
    <xf numFmtId="0" fontId="1" fillId="0" borderId="0" xfId="15" applyFont="1" applyAlignment="1" quotePrefix="1">
      <alignment vertical="center" wrapText="1"/>
    </xf>
    <xf numFmtId="0" fontId="1" fillId="0" borderId="0" xfId="15" applyFont="1" applyAlignment="1">
      <alignment vertical="center" wrapText="1"/>
    </xf>
    <xf numFmtId="0" fontId="1" fillId="0" borderId="0" xfId="15" applyFont="1" applyAlignment="1" quotePrefix="1">
      <alignment horizontal="left" vertical="center" wrapText="1"/>
    </xf>
    <xf numFmtId="0" fontId="1" fillId="0" borderId="0" xfId="15" applyFont="1" applyAlignment="1">
      <alignment horizontal="left" vertical="center" wrapText="1"/>
    </xf>
    <xf numFmtId="0" fontId="0" fillId="0" borderId="18" xfId="15" applyFont="1" applyBorder="1" applyAlignment="1">
      <alignment horizontal="left"/>
    </xf>
    <xf numFmtId="0" fontId="0" fillId="0" borderId="28" xfId="15" applyFont="1" applyBorder="1" applyAlignment="1">
      <alignment horizontal="left"/>
    </xf>
    <xf numFmtId="0" fontId="0" fillId="0" borderId="19" xfId="15" applyFont="1" applyBorder="1" applyAlignment="1">
      <alignment horizontal="left"/>
    </xf>
    <xf numFmtId="0" fontId="0" fillId="0" borderId="54" xfId="15" applyFont="1" applyBorder="1" applyAlignment="1">
      <alignment horizontal="left"/>
    </xf>
    <xf numFmtId="0" fontId="0" fillId="0" borderId="55" xfId="15" applyFont="1" applyBorder="1" applyAlignment="1">
      <alignment horizontal="left"/>
    </xf>
    <xf numFmtId="0" fontId="0" fillId="0" borderId="56" xfId="15" applyFont="1" applyBorder="1" applyAlignment="1">
      <alignment horizontal="left"/>
    </xf>
    <xf numFmtId="0" fontId="5" fillId="0" borderId="21" xfId="15" applyFont="1" applyBorder="1" applyAlignment="1">
      <alignment horizontal="left" vertical="center" wrapText="1"/>
    </xf>
    <xf numFmtId="0" fontId="5" fillId="0" borderId="22" xfId="15" applyFont="1" applyBorder="1" applyAlignment="1">
      <alignment horizontal="left" vertical="center" wrapText="1"/>
    </xf>
    <xf numFmtId="0" fontId="5" fillId="33" borderId="11" xfId="15" applyFont="1" applyFill="1" applyBorder="1" applyAlignment="1">
      <alignment horizontal="center" vertical="center"/>
    </xf>
    <xf numFmtId="0" fontId="5" fillId="33" borderId="12" xfId="15" applyFont="1" applyFill="1" applyBorder="1" applyAlignment="1">
      <alignment horizontal="center" vertical="center"/>
    </xf>
    <xf numFmtId="0" fontId="0" fillId="33" borderId="12" xfId="15" applyFont="1" applyFill="1" applyBorder="1" applyAlignment="1">
      <alignment/>
    </xf>
    <xf numFmtId="0" fontId="0" fillId="33" borderId="32" xfId="15" applyFont="1" applyFill="1" applyBorder="1" applyAlignment="1">
      <alignment/>
    </xf>
    <xf numFmtId="49" fontId="0" fillId="0" borderId="20" xfId="15" applyNumberFormat="1" applyFont="1" applyBorder="1" applyAlignment="1">
      <alignment horizontal="center" vertical="center" wrapText="1"/>
    </xf>
    <xf numFmtId="49" fontId="0" fillId="0" borderId="21" xfId="15" applyNumberFormat="1" applyFont="1" applyBorder="1" applyAlignment="1">
      <alignment horizontal="center" vertical="center" wrapText="1"/>
    </xf>
    <xf numFmtId="49" fontId="0" fillId="0" borderId="22" xfId="15" applyNumberFormat="1" applyFont="1" applyBorder="1" applyAlignment="1">
      <alignment horizontal="center" vertical="center" wrapText="1"/>
    </xf>
    <xf numFmtId="0" fontId="19" fillId="33" borderId="24" xfId="15" applyFont="1" applyFill="1" applyBorder="1" applyAlignment="1">
      <alignment horizontal="center" vertical="center" wrapText="1"/>
    </xf>
    <xf numFmtId="0" fontId="19" fillId="33" borderId="26" xfId="15" applyFont="1" applyFill="1" applyBorder="1" applyAlignment="1">
      <alignment horizontal="center" vertical="center" wrapText="1"/>
    </xf>
    <xf numFmtId="0" fontId="1" fillId="33" borderId="24" xfId="15" applyFont="1" applyFill="1" applyBorder="1" applyAlignment="1">
      <alignment horizontal="center" vertical="center"/>
    </xf>
    <xf numFmtId="0" fontId="1" fillId="33" borderId="26" xfId="15" applyFont="1" applyFill="1" applyBorder="1" applyAlignment="1">
      <alignment horizontal="center" vertical="center"/>
    </xf>
    <xf numFmtId="0" fontId="0" fillId="0" borderId="14" xfId="15" applyFont="1" applyFill="1" applyBorder="1" applyAlignment="1">
      <alignment vertical="center" wrapText="1"/>
    </xf>
    <xf numFmtId="0" fontId="0" fillId="0" borderId="15" xfId="15" applyFont="1" applyFill="1" applyBorder="1" applyAlignment="1">
      <alignment vertical="center" wrapText="1"/>
    </xf>
    <xf numFmtId="0" fontId="0" fillId="0" borderId="15" xfId="15" applyFont="1" applyBorder="1" applyAlignment="1">
      <alignment wrapText="1"/>
    </xf>
    <xf numFmtId="0" fontId="0" fillId="0" borderId="13" xfId="15" applyFont="1" applyBorder="1" applyAlignment="1">
      <alignment wrapText="1"/>
    </xf>
    <xf numFmtId="0" fontId="0" fillId="0" borderId="54" xfId="79" applyBorder="1" applyAlignment="1">
      <alignment horizontal="left"/>
      <protection/>
    </xf>
    <xf numFmtId="0" fontId="0" fillId="0" borderId="55" xfId="79" applyBorder="1" applyAlignment="1">
      <alignment horizontal="left"/>
      <protection/>
    </xf>
    <xf numFmtId="0" fontId="0" fillId="0" borderId="56" xfId="79" applyBorder="1" applyAlignment="1">
      <alignment horizontal="left"/>
      <protection/>
    </xf>
    <xf numFmtId="0" fontId="0" fillId="0" borderId="18" xfId="79" applyBorder="1" applyAlignment="1">
      <alignment horizontal="left"/>
      <protection/>
    </xf>
    <xf numFmtId="0" fontId="0" fillId="0" borderId="28" xfId="79" applyBorder="1" applyAlignment="1">
      <alignment horizontal="left"/>
      <protection/>
    </xf>
    <xf numFmtId="0" fontId="0" fillId="0" borderId="19" xfId="79" applyBorder="1" applyAlignment="1">
      <alignment horizontal="left"/>
      <protection/>
    </xf>
    <xf numFmtId="0" fontId="5" fillId="0" borderId="21" xfId="79" applyFont="1" applyBorder="1" applyAlignment="1">
      <alignment horizontal="left" vertical="center" wrapText="1"/>
      <protection/>
    </xf>
    <xf numFmtId="0" fontId="5" fillId="0" borderId="22" xfId="79" applyFont="1" applyBorder="1" applyAlignment="1">
      <alignment horizontal="left" vertical="center" wrapText="1"/>
      <protection/>
    </xf>
    <xf numFmtId="0" fontId="1" fillId="33" borderId="24" xfId="15" applyFont="1" applyFill="1" applyBorder="1" applyAlignment="1">
      <alignment horizontal="center" vertical="center" wrapText="1"/>
    </xf>
    <xf numFmtId="0" fontId="7" fillId="33" borderId="26" xfId="15" applyFont="1" applyFill="1" applyBorder="1" applyAlignment="1">
      <alignment horizontal="center" vertical="center" wrapText="1"/>
    </xf>
    <xf numFmtId="0" fontId="1" fillId="33" borderId="20" xfId="15" applyFont="1" applyFill="1" applyBorder="1" applyAlignment="1">
      <alignment horizontal="center" vertical="center"/>
    </xf>
    <xf numFmtId="0" fontId="1" fillId="33" borderId="24" xfId="79" applyFont="1" applyFill="1" applyBorder="1" applyAlignment="1">
      <alignment horizontal="center" vertical="center" wrapText="1"/>
      <protection/>
    </xf>
    <xf numFmtId="0" fontId="1" fillId="33" borderId="26" xfId="79" applyFont="1" applyFill="1" applyBorder="1" applyAlignment="1">
      <alignment horizontal="center" vertical="center" wrapText="1"/>
      <protection/>
    </xf>
    <xf numFmtId="0" fontId="0" fillId="0" borderId="14" xfId="79" applyFont="1" applyFill="1" applyBorder="1" applyAlignment="1">
      <alignment horizontal="left" vertical="center" wrapText="1"/>
      <protection/>
    </xf>
    <xf numFmtId="0" fontId="0" fillId="0" borderId="15" xfId="79" applyFont="1" applyFill="1" applyBorder="1" applyAlignment="1">
      <alignment horizontal="left" vertical="center" wrapText="1"/>
      <protection/>
    </xf>
    <xf numFmtId="0" fontId="0" fillId="0" borderId="13" xfId="79" applyFont="1" applyFill="1" applyBorder="1" applyAlignment="1">
      <alignment horizontal="left" vertical="center" wrapText="1"/>
      <protection/>
    </xf>
    <xf numFmtId="0" fontId="0" fillId="0" borderId="20" xfId="79" applyFont="1" applyFill="1" applyBorder="1" applyAlignment="1">
      <alignment horizontal="left" vertical="center" wrapText="1"/>
      <protection/>
    </xf>
    <xf numFmtId="0" fontId="0" fillId="0" borderId="21" xfId="79" applyFont="1" applyFill="1" applyBorder="1" applyAlignment="1">
      <alignment horizontal="left" vertical="center" wrapText="1"/>
      <protection/>
    </xf>
    <xf numFmtId="0" fontId="0" fillId="0" borderId="22" xfId="79" applyFont="1" applyFill="1" applyBorder="1" applyAlignment="1">
      <alignment horizontal="left" vertical="center" wrapText="1"/>
      <protection/>
    </xf>
    <xf numFmtId="0" fontId="1" fillId="35" borderId="24" xfId="64" applyFont="1" applyFill="1" applyBorder="1" applyAlignment="1">
      <alignment horizontal="center" vertical="center" wrapText="1"/>
      <protection/>
    </xf>
    <xf numFmtId="0" fontId="0" fillId="0" borderId="26" xfId="64" applyBorder="1" applyAlignment="1">
      <alignment horizontal="center" vertical="center" wrapText="1"/>
      <protection/>
    </xf>
    <xf numFmtId="1" fontId="0" fillId="33" borderId="11" xfId="15" applyNumberFormat="1" applyFont="1" applyFill="1" applyBorder="1" applyAlignment="1">
      <alignment horizontal="center" vertical="center" wrapText="1"/>
    </xf>
    <xf numFmtId="1" fontId="0" fillId="33" borderId="12" xfId="15" applyNumberFormat="1" applyFont="1" applyFill="1" applyBorder="1" applyAlignment="1">
      <alignment horizontal="center" vertical="center" wrapText="1"/>
    </xf>
    <xf numFmtId="1" fontId="0" fillId="33" borderId="32" xfId="15" applyNumberFormat="1" applyFont="1" applyFill="1" applyBorder="1" applyAlignment="1">
      <alignment horizontal="center" vertical="center" wrapText="1"/>
    </xf>
    <xf numFmtId="1" fontId="1" fillId="33" borderId="11" xfId="15" applyNumberFormat="1" applyFont="1" applyFill="1" applyBorder="1" applyAlignment="1">
      <alignment horizontal="center"/>
    </xf>
    <xf numFmtId="1" fontId="1" fillId="33" borderId="12" xfId="15" applyNumberFormat="1" applyFont="1" applyFill="1" applyBorder="1" applyAlignment="1">
      <alignment horizontal="center"/>
    </xf>
    <xf numFmtId="1" fontId="1" fillId="33" borderId="32" xfId="15" applyNumberFormat="1" applyFont="1" applyFill="1" applyBorder="1" applyAlignment="1">
      <alignment horizontal="center"/>
    </xf>
    <xf numFmtId="1" fontId="1" fillId="33" borderId="11" xfId="15" applyNumberFormat="1" applyFont="1" applyFill="1" applyBorder="1" applyAlignment="1">
      <alignment horizontal="center" vertical="center"/>
    </xf>
    <xf numFmtId="1" fontId="1" fillId="33" borderId="12" xfId="15" applyNumberFormat="1" applyFont="1" applyFill="1" applyBorder="1" applyAlignment="1">
      <alignment horizontal="center" vertical="center"/>
    </xf>
    <xf numFmtId="1" fontId="1" fillId="33" borderId="15" xfId="15" applyNumberFormat="1" applyFont="1" applyFill="1" applyBorder="1" applyAlignment="1">
      <alignment horizontal="center" vertical="center"/>
    </xf>
    <xf numFmtId="0" fontId="1" fillId="35" borderId="24" xfId="64" applyFont="1" applyFill="1" applyBorder="1" applyAlignment="1">
      <alignment horizontal="center" vertical="top" wrapText="1"/>
      <protection/>
    </xf>
    <xf numFmtId="0" fontId="1" fillId="35" borderId="25" xfId="64" applyFont="1" applyFill="1" applyBorder="1" applyAlignment="1">
      <alignment horizontal="center" vertical="top" wrapText="1"/>
      <protection/>
    </xf>
    <xf numFmtId="0" fontId="1" fillId="35" borderId="26" xfId="64" applyFont="1" applyFill="1" applyBorder="1" applyAlignment="1">
      <alignment horizontal="center" vertical="top" wrapText="1"/>
      <protection/>
    </xf>
    <xf numFmtId="0" fontId="0" fillId="35" borderId="24" xfId="64" applyFont="1" applyFill="1" applyBorder="1" applyAlignment="1">
      <alignment horizontal="center" vertical="center" wrapText="1"/>
      <protection/>
    </xf>
    <xf numFmtId="0" fontId="0" fillId="35" borderId="25" xfId="64" applyFont="1" applyFill="1" applyBorder="1" applyAlignment="1">
      <alignment horizontal="center" vertical="center" wrapText="1"/>
      <protection/>
    </xf>
    <xf numFmtId="0" fontId="0" fillId="35" borderId="26" xfId="64" applyFont="1" applyFill="1" applyBorder="1" applyAlignment="1">
      <alignment horizontal="center" vertical="center" wrapText="1"/>
      <protection/>
    </xf>
    <xf numFmtId="0" fontId="0" fillId="33" borderId="11" xfId="15" applyFont="1" applyFill="1" applyBorder="1" applyAlignment="1">
      <alignment horizontal="center" vertical="center" wrapText="1"/>
    </xf>
    <xf numFmtId="0" fontId="0" fillId="33" borderId="32" xfId="15" applyFont="1" applyFill="1" applyBorder="1" applyAlignment="1">
      <alignment horizontal="center" vertical="center" wrapText="1"/>
    </xf>
    <xf numFmtId="49" fontId="1" fillId="33" borderId="11" xfId="15" applyNumberFormat="1" applyFont="1" applyFill="1" applyBorder="1" applyAlignment="1">
      <alignment horizontal="center" vertical="center" wrapText="1"/>
    </xf>
    <xf numFmtId="49" fontId="1" fillId="33" borderId="12" xfId="15" applyNumberFormat="1" applyFont="1" applyFill="1" applyBorder="1" applyAlignment="1">
      <alignment horizontal="center" vertical="center" wrapText="1"/>
    </xf>
    <xf numFmtId="49" fontId="1" fillId="33" borderId="32" xfId="15" applyNumberFormat="1" applyFont="1" applyFill="1" applyBorder="1" applyAlignment="1">
      <alignment horizontal="center" vertical="center" wrapText="1"/>
    </xf>
    <xf numFmtId="0" fontId="1" fillId="0" borderId="21" xfId="15" applyFont="1" applyBorder="1" applyAlignment="1">
      <alignment horizontal="left" vertical="center" wrapText="1"/>
    </xf>
    <xf numFmtId="0" fontId="1" fillId="0" borderId="22" xfId="15" applyFont="1" applyBorder="1" applyAlignment="1">
      <alignment horizontal="left" vertical="center" wrapText="1"/>
    </xf>
    <xf numFmtId="0" fontId="1" fillId="33" borderId="11" xfId="15" applyFont="1" applyFill="1" applyBorder="1" applyAlignment="1">
      <alignment horizontal="center"/>
    </xf>
    <xf numFmtId="0" fontId="1" fillId="33" borderId="12" xfId="15" applyFont="1" applyFill="1" applyBorder="1" applyAlignment="1">
      <alignment horizontal="center"/>
    </xf>
    <xf numFmtId="0" fontId="1" fillId="33" borderId="32" xfId="15" applyFont="1" applyFill="1" applyBorder="1" applyAlignment="1">
      <alignment horizontal="center"/>
    </xf>
    <xf numFmtId="0" fontId="1" fillId="33" borderId="11" xfId="15" applyFont="1" applyFill="1" applyBorder="1" applyAlignment="1">
      <alignment horizontal="center" vertical="center"/>
    </xf>
    <xf numFmtId="0" fontId="1" fillId="33" borderId="12" xfId="15" applyFont="1" applyFill="1" applyBorder="1" applyAlignment="1">
      <alignment horizontal="center" vertical="center"/>
    </xf>
    <xf numFmtId="0" fontId="1" fillId="33" borderId="32" xfId="15" applyFont="1" applyFill="1" applyBorder="1" applyAlignment="1">
      <alignment horizontal="center" vertical="center"/>
    </xf>
    <xf numFmtId="0" fontId="0" fillId="0" borderId="0" xfId="15" applyNumberFormat="1" applyFont="1" applyFill="1" applyBorder="1" applyAlignment="1">
      <alignment horizontal="left" vertical="top" wrapText="1" readingOrder="1"/>
    </xf>
    <xf numFmtId="0" fontId="0" fillId="0" borderId="0" xfId="15" applyNumberFormat="1" applyFont="1" applyBorder="1" applyAlignment="1">
      <alignment horizontal="left" vertical="top" wrapText="1" readingOrder="1"/>
    </xf>
    <xf numFmtId="0" fontId="1" fillId="33" borderId="25" xfId="15" applyFont="1" applyFill="1" applyBorder="1" applyAlignment="1">
      <alignment horizontal="center" vertical="center" wrapText="1"/>
    </xf>
    <xf numFmtId="0" fontId="1" fillId="33" borderId="26" xfId="15" applyFont="1" applyFill="1" applyBorder="1" applyAlignment="1">
      <alignment horizontal="center" vertical="center" wrapText="1"/>
    </xf>
    <xf numFmtId="0" fontId="1" fillId="33" borderId="25" xfId="15" applyFont="1" applyFill="1" applyBorder="1" applyAlignment="1">
      <alignment horizontal="center" vertical="center"/>
    </xf>
    <xf numFmtId="0" fontId="0" fillId="0" borderId="54" xfId="15" applyFont="1" applyBorder="1" applyAlignment="1">
      <alignment horizontal="center"/>
    </xf>
    <xf numFmtId="0" fontId="0" fillId="0" borderId="55" xfId="15" applyFont="1" applyBorder="1" applyAlignment="1">
      <alignment horizontal="center"/>
    </xf>
    <xf numFmtId="0" fontId="0" fillId="0" borderId="56" xfId="15" applyFont="1" applyBorder="1" applyAlignment="1">
      <alignment horizontal="center"/>
    </xf>
    <xf numFmtId="0" fontId="1" fillId="0" borderId="57" xfId="15" applyFont="1" applyBorder="1" applyAlignment="1">
      <alignment horizontal="center" vertical="center"/>
    </xf>
    <xf numFmtId="0" fontId="1" fillId="0" borderId="44" xfId="15" applyFont="1" applyBorder="1" applyAlignment="1">
      <alignment horizontal="center" vertical="center"/>
    </xf>
    <xf numFmtId="0" fontId="1" fillId="0" borderId="45" xfId="15" applyFont="1" applyBorder="1" applyAlignment="1">
      <alignment horizontal="center" vertical="center"/>
    </xf>
    <xf numFmtId="0" fontId="1" fillId="0" borderId="18" xfId="15" applyFont="1" applyBorder="1" applyAlignment="1">
      <alignment horizontal="left"/>
    </xf>
    <xf numFmtId="0" fontId="1" fillId="0" borderId="28" xfId="15" applyFont="1" applyBorder="1" applyAlignment="1">
      <alignment horizontal="left"/>
    </xf>
    <xf numFmtId="0" fontId="1" fillId="0" borderId="19" xfId="15" applyFont="1" applyBorder="1" applyAlignment="1">
      <alignment horizontal="left"/>
    </xf>
    <xf numFmtId="0" fontId="0" fillId="0" borderId="18" xfId="15" applyFont="1" applyBorder="1" applyAlignment="1">
      <alignment horizontal="center"/>
    </xf>
    <xf numFmtId="0" fontId="0" fillId="0" borderId="28" xfId="15" applyFont="1" applyBorder="1" applyAlignment="1">
      <alignment horizontal="center"/>
    </xf>
    <xf numFmtId="0" fontId="0" fillId="0" borderId="19" xfId="15" applyFont="1" applyBorder="1" applyAlignment="1">
      <alignment horizontal="center"/>
    </xf>
    <xf numFmtId="49" fontId="5" fillId="0" borderId="21" xfId="15" applyNumberFormat="1" applyFont="1" applyBorder="1" applyAlignment="1">
      <alignment horizontal="left" vertical="top" wrapText="1"/>
    </xf>
    <xf numFmtId="49" fontId="5" fillId="0" borderId="22" xfId="15" applyNumberFormat="1" applyFont="1" applyBorder="1" applyAlignment="1">
      <alignment horizontal="left" vertical="top" wrapText="1"/>
    </xf>
    <xf numFmtId="0" fontId="5" fillId="33" borderId="14" xfId="15" applyFont="1" applyFill="1" applyBorder="1" applyAlignment="1">
      <alignment horizontal="center" vertical="center"/>
    </xf>
    <xf numFmtId="0" fontId="5" fillId="33" borderId="15" xfId="15" applyFont="1" applyFill="1" applyBorder="1" applyAlignment="1">
      <alignment horizontal="center" vertical="center"/>
    </xf>
    <xf numFmtId="0" fontId="5" fillId="33" borderId="13" xfId="15" applyFont="1" applyFill="1" applyBorder="1" applyAlignment="1">
      <alignment horizontal="center" vertical="center"/>
    </xf>
    <xf numFmtId="0" fontId="1" fillId="33" borderId="23" xfId="15" applyFont="1" applyFill="1" applyBorder="1" applyAlignment="1">
      <alignment horizontal="center" vertical="center"/>
    </xf>
    <xf numFmtId="0" fontId="0" fillId="0" borderId="18" xfId="15" applyFont="1" applyBorder="1" applyAlignment="1">
      <alignment horizontal="center"/>
    </xf>
    <xf numFmtId="0" fontId="0" fillId="0" borderId="28" xfId="15" applyFont="1" applyBorder="1" applyAlignment="1">
      <alignment horizontal="center"/>
    </xf>
    <xf numFmtId="0" fontId="0" fillId="0" borderId="19" xfId="15" applyFont="1" applyBorder="1" applyAlignment="1">
      <alignment horizontal="center"/>
    </xf>
    <xf numFmtId="0" fontId="0" fillId="0" borderId="54" xfId="15" applyFont="1" applyBorder="1" applyAlignment="1">
      <alignment horizontal="center"/>
    </xf>
    <xf numFmtId="0" fontId="0" fillId="0" borderId="55" xfId="15" applyFont="1" applyBorder="1" applyAlignment="1">
      <alignment horizontal="center"/>
    </xf>
    <xf numFmtId="0" fontId="0" fillId="0" borderId="56" xfId="15" applyFont="1" applyBorder="1" applyAlignment="1">
      <alignment horizontal="center"/>
    </xf>
    <xf numFmtId="0" fontId="1" fillId="0" borderId="43" xfId="15" applyFont="1" applyBorder="1" applyAlignment="1">
      <alignment horizontal="center" vertical="center"/>
    </xf>
    <xf numFmtId="0" fontId="11" fillId="0" borderId="18" xfId="77" applyFont="1" applyBorder="1" applyAlignment="1">
      <alignment horizontal="center" vertical="distributed" wrapText="1"/>
      <protection/>
    </xf>
    <xf numFmtId="0" fontId="11" fillId="0" borderId="28" xfId="77" applyFont="1" applyBorder="1" applyAlignment="1">
      <alignment horizontal="center" vertical="distributed" wrapText="1"/>
      <protection/>
    </xf>
    <xf numFmtId="0" fontId="11" fillId="0" borderId="19" xfId="77" applyFont="1" applyBorder="1" applyAlignment="1">
      <alignment horizontal="center" vertical="distributed" wrapText="1"/>
      <protection/>
    </xf>
    <xf numFmtId="0" fontId="0" fillId="0" borderId="18" xfId="77" applyFont="1" applyBorder="1" applyAlignment="1">
      <alignment horizontal="center" vertical="center" wrapText="1"/>
      <protection/>
    </xf>
    <xf numFmtId="0" fontId="0" fillId="0" borderId="28" xfId="77" applyFont="1" applyBorder="1" applyAlignment="1">
      <alignment horizontal="center" vertical="center" wrapText="1"/>
      <protection/>
    </xf>
    <xf numFmtId="0" fontId="0" fillId="0" borderId="19" xfId="77" applyFont="1" applyBorder="1" applyAlignment="1">
      <alignment horizontal="center" vertical="center" wrapText="1"/>
      <protection/>
    </xf>
    <xf numFmtId="0" fontId="0" fillId="0" borderId="23" xfId="77" applyFont="1" applyBorder="1" applyAlignment="1">
      <alignment horizontal="left" vertical="center"/>
      <protection/>
    </xf>
    <xf numFmtId="0" fontId="0" fillId="0" borderId="0" xfId="77" applyFont="1" applyBorder="1" applyAlignment="1">
      <alignment horizontal="left" vertical="center"/>
      <protection/>
    </xf>
    <xf numFmtId="0" fontId="0" fillId="0" borderId="10" xfId="77" applyFont="1" applyBorder="1" applyAlignment="1">
      <alignment horizontal="left" vertical="center"/>
      <protection/>
    </xf>
    <xf numFmtId="0" fontId="1" fillId="34" borderId="46" xfId="77" applyFont="1" applyFill="1" applyBorder="1" applyAlignment="1">
      <alignment horizontal="left"/>
      <protection/>
    </xf>
    <xf numFmtId="0" fontId="1" fillId="34" borderId="27" xfId="77" applyFont="1" applyFill="1" applyBorder="1" applyAlignment="1">
      <alignment horizontal="left"/>
      <protection/>
    </xf>
    <xf numFmtId="0" fontId="1" fillId="34" borderId="36" xfId="77" applyFont="1" applyFill="1" applyBorder="1" applyAlignment="1">
      <alignment horizontal="left"/>
      <protection/>
    </xf>
    <xf numFmtId="0" fontId="1" fillId="34" borderId="37" xfId="77" applyFont="1" applyFill="1" applyBorder="1" applyAlignment="1">
      <alignment horizontal="left"/>
      <protection/>
    </xf>
    <xf numFmtId="0" fontId="0" fillId="0" borderId="23" xfId="77" applyFont="1" applyBorder="1" applyAlignment="1">
      <alignment horizontal="left" vertical="center" wrapText="1"/>
      <protection/>
    </xf>
    <xf numFmtId="0" fontId="1" fillId="34" borderId="29" xfId="77" applyFont="1" applyFill="1" applyBorder="1" applyAlignment="1">
      <alignment horizontal="left"/>
      <protection/>
    </xf>
    <xf numFmtId="0" fontId="0" fillId="0" borderId="18" xfId="77" applyFont="1" applyBorder="1" applyAlignment="1">
      <alignment horizontal="center" vertical="distributed" wrapText="1"/>
      <protection/>
    </xf>
    <xf numFmtId="0" fontId="0" fillId="0" borderId="28" xfId="77" applyFont="1" applyBorder="1" applyAlignment="1">
      <alignment horizontal="center" vertical="distributed" wrapText="1"/>
      <protection/>
    </xf>
    <xf numFmtId="0" fontId="0" fillId="0" borderId="19" xfId="77" applyFont="1" applyBorder="1" applyAlignment="1">
      <alignment horizontal="center" vertical="distributed" wrapText="1"/>
      <protection/>
    </xf>
    <xf numFmtId="0" fontId="0" fillId="0" borderId="0" xfId="77" applyFont="1" applyBorder="1" applyAlignment="1">
      <alignment horizontal="left"/>
      <protection/>
    </xf>
    <xf numFmtId="0" fontId="0" fillId="0" borderId="10" xfId="77" applyFont="1" applyBorder="1" applyAlignment="1">
      <alignment horizontal="left"/>
      <protection/>
    </xf>
    <xf numFmtId="0" fontId="0" fillId="0" borderId="18" xfId="77" applyFont="1" applyBorder="1" applyAlignment="1">
      <alignment horizontal="left" vertical="distributed" wrapText="1"/>
      <protection/>
    </xf>
    <xf numFmtId="0" fontId="0" fillId="0" borderId="28" xfId="77" applyFont="1" applyBorder="1" applyAlignment="1">
      <alignment horizontal="left" vertical="distributed" wrapText="1"/>
      <protection/>
    </xf>
    <xf numFmtId="0" fontId="0" fillId="0" borderId="19" xfId="77" applyFont="1" applyBorder="1" applyAlignment="1">
      <alignment horizontal="left" vertical="distributed" wrapText="1"/>
      <protection/>
    </xf>
    <xf numFmtId="0" fontId="0" fillId="0" borderId="28" xfId="15" applyFont="1" applyBorder="1" applyAlignment="1">
      <alignment/>
    </xf>
    <xf numFmtId="0" fontId="0" fillId="0" borderId="19" xfId="15" applyFont="1" applyBorder="1" applyAlignment="1">
      <alignment/>
    </xf>
    <xf numFmtId="0" fontId="0" fillId="0" borderId="0" xfId="77" applyFont="1" applyBorder="1" applyAlignment="1">
      <alignment horizontal="left" vertical="center" wrapText="1"/>
      <protection/>
    </xf>
    <xf numFmtId="0" fontId="0" fillId="0" borderId="35" xfId="77" applyFont="1" applyBorder="1" applyAlignment="1">
      <alignment horizontal="center" vertical="center" wrapText="1"/>
      <protection/>
    </xf>
    <xf numFmtId="0" fontId="0" fillId="0" borderId="39" xfId="77" applyFont="1" applyBorder="1" applyAlignment="1">
      <alignment horizontal="center" vertical="center" wrapText="1"/>
      <protection/>
    </xf>
    <xf numFmtId="0" fontId="0" fillId="0" borderId="23" xfId="77" applyFont="1" applyBorder="1" applyAlignment="1">
      <alignment horizontal="center" vertical="center" wrapText="1"/>
      <protection/>
    </xf>
    <xf numFmtId="0" fontId="0" fillId="0" borderId="10" xfId="77" applyFont="1" applyBorder="1" applyAlignment="1">
      <alignment horizontal="center" vertical="center" wrapText="1"/>
      <protection/>
    </xf>
    <xf numFmtId="0" fontId="0" fillId="0" borderId="20" xfId="77" applyFont="1" applyBorder="1" applyAlignment="1">
      <alignment horizontal="center" vertical="center" wrapText="1"/>
      <protection/>
    </xf>
    <xf numFmtId="0" fontId="0" fillId="0" borderId="22" xfId="77" applyFont="1" applyBorder="1" applyAlignment="1">
      <alignment horizontal="center" vertical="center" wrapText="1"/>
      <protection/>
    </xf>
    <xf numFmtId="0" fontId="11" fillId="0" borderId="20" xfId="77" applyFont="1" applyBorder="1" applyAlignment="1">
      <alignment horizontal="center" vertical="distributed" wrapText="1"/>
      <protection/>
    </xf>
    <xf numFmtId="0" fontId="11" fillId="0" borderId="21" xfId="77" applyFont="1" applyBorder="1" applyAlignment="1">
      <alignment horizontal="center" vertical="distributed" wrapText="1"/>
      <protection/>
    </xf>
    <xf numFmtId="0" fontId="5" fillId="33" borderId="58" xfId="15" applyFont="1" applyFill="1" applyBorder="1" applyAlignment="1">
      <alignment horizontal="center" vertical="center"/>
    </xf>
    <xf numFmtId="0" fontId="5" fillId="33" borderId="59" xfId="15" applyFont="1" applyFill="1" applyBorder="1" applyAlignment="1">
      <alignment horizontal="center" vertical="center"/>
    </xf>
    <xf numFmtId="0" fontId="5" fillId="33" borderId="60" xfId="15" applyFont="1" applyFill="1" applyBorder="1" applyAlignment="1">
      <alignment horizontal="center" vertical="center"/>
    </xf>
    <xf numFmtId="0" fontId="0" fillId="0" borderId="35" xfId="77" applyFont="1" applyBorder="1" applyAlignment="1">
      <alignment horizontal="left" vertical="center"/>
      <protection/>
    </xf>
    <xf numFmtId="0" fontId="0" fillId="0" borderId="29" xfId="77" applyFont="1" applyBorder="1" applyAlignment="1">
      <alignment horizontal="left" vertical="center"/>
      <protection/>
    </xf>
    <xf numFmtId="0" fontId="0" fillId="0" borderId="23" xfId="77" applyFont="1" applyBorder="1" applyAlignment="1">
      <alignment horizontal="left" vertical="center"/>
      <protection/>
    </xf>
    <xf numFmtId="0" fontId="0" fillId="0" borderId="0" xfId="77" applyFont="1" applyBorder="1" applyAlignment="1">
      <alignment horizontal="left" vertical="center"/>
      <protection/>
    </xf>
    <xf numFmtId="0" fontId="1" fillId="34" borderId="46" xfId="77" applyFont="1" applyFill="1" applyBorder="1" applyAlignment="1" applyProtection="1">
      <alignment horizontal="left" wrapText="1"/>
      <protection locked="0"/>
    </xf>
    <xf numFmtId="0" fontId="1" fillId="34" borderId="27" xfId="77" applyFont="1" applyFill="1" applyBorder="1" applyAlignment="1" applyProtection="1">
      <alignment horizontal="left" wrapText="1"/>
      <protection locked="0"/>
    </xf>
    <xf numFmtId="0" fontId="0" fillId="0" borderId="10" xfId="77" applyFont="1" applyBorder="1" applyAlignment="1">
      <alignment horizontal="left" vertical="center"/>
      <protection/>
    </xf>
    <xf numFmtId="0" fontId="1" fillId="34" borderId="27" xfId="77" applyFont="1" applyFill="1" applyBorder="1" applyAlignment="1">
      <alignment horizontal="center"/>
      <protection/>
    </xf>
    <xf numFmtId="0" fontId="1" fillId="34" borderId="47" xfId="77" applyFont="1" applyFill="1" applyBorder="1" applyAlignment="1">
      <alignment horizontal="center"/>
      <protection/>
    </xf>
    <xf numFmtId="0" fontId="1" fillId="33" borderId="12" xfId="15" applyFont="1" applyFill="1" applyBorder="1" applyAlignment="1">
      <alignment horizontal="left" vertical="center"/>
    </xf>
    <xf numFmtId="0" fontId="1" fillId="33" borderId="21" xfId="15" applyFont="1" applyFill="1" applyBorder="1" applyAlignment="1">
      <alignment horizontal="left" vertical="center"/>
    </xf>
    <xf numFmtId="0" fontId="5" fillId="0" borderId="12" xfId="15" applyFont="1" applyBorder="1" applyAlignment="1">
      <alignment horizontal="left" vertical="center" wrapText="1"/>
    </xf>
    <xf numFmtId="0" fontId="0" fillId="0" borderId="20" xfId="15" applyFont="1" applyFill="1" applyBorder="1" applyAlignment="1">
      <alignment horizontal="center"/>
    </xf>
    <xf numFmtId="0" fontId="0" fillId="0" borderId="21" xfId="15" applyFont="1" applyFill="1" applyBorder="1" applyAlignment="1">
      <alignment horizontal="center"/>
    </xf>
    <xf numFmtId="0" fontId="5" fillId="33" borderId="11" xfId="15" applyFont="1" applyFill="1" applyBorder="1" applyAlignment="1">
      <alignment horizontal="center" vertical="center" wrapText="1"/>
    </xf>
    <xf numFmtId="0" fontId="5" fillId="33" borderId="12" xfId="15" applyFont="1" applyFill="1" applyBorder="1" applyAlignment="1">
      <alignment horizontal="center" vertical="center" wrapText="1"/>
    </xf>
    <xf numFmtId="0" fontId="5" fillId="33" borderId="32" xfId="15" applyFont="1" applyFill="1" applyBorder="1" applyAlignment="1">
      <alignment horizontal="center" vertical="center" wrapText="1"/>
    </xf>
    <xf numFmtId="0" fontId="0" fillId="0" borderId="0" xfId="15" applyFont="1" applyBorder="1" applyAlignment="1">
      <alignment wrapText="1"/>
    </xf>
    <xf numFmtId="0" fontId="0" fillId="0" borderId="10" xfId="15" applyFont="1" applyBorder="1" applyAlignment="1">
      <alignment wrapText="1"/>
    </xf>
    <xf numFmtId="0" fontId="0" fillId="0" borderId="23" xfId="77" applyFill="1" applyBorder="1" applyAlignment="1">
      <alignment horizontal="center"/>
      <protection/>
    </xf>
    <xf numFmtId="0" fontId="0" fillId="0" borderId="0" xfId="77" applyFill="1" applyBorder="1" applyAlignment="1">
      <alignment horizontal="center"/>
      <protection/>
    </xf>
    <xf numFmtId="0" fontId="0" fillId="0" borderId="0" xfId="15" applyFont="1" applyBorder="1" applyAlignment="1" quotePrefix="1">
      <alignment wrapText="1"/>
    </xf>
    <xf numFmtId="0" fontId="1" fillId="0" borderId="0" xfId="15" applyFont="1" applyBorder="1" applyAlignment="1">
      <alignment horizontal="left" wrapText="1"/>
    </xf>
    <xf numFmtId="0" fontId="0" fillId="0" borderId="0" xfId="15" applyNumberFormat="1" applyFont="1" applyBorder="1" applyAlignment="1" quotePrefix="1">
      <alignment horizontal="left" wrapText="1"/>
    </xf>
    <xf numFmtId="0" fontId="0" fillId="0" borderId="0" xfId="15" applyFont="1" applyBorder="1" applyAlignment="1">
      <alignment horizontal="left" wrapText="1"/>
    </xf>
    <xf numFmtId="0" fontId="0" fillId="0" borderId="0" xfId="15" applyNumberFormat="1" applyFont="1" applyBorder="1" applyAlignment="1">
      <alignment vertical="justify" wrapText="1"/>
    </xf>
    <xf numFmtId="0" fontId="0" fillId="0" borderId="0" xfId="15" applyFont="1" applyBorder="1" applyAlignment="1">
      <alignment vertical="justify" wrapText="1"/>
    </xf>
    <xf numFmtId="0" fontId="0" fillId="0" borderId="10" xfId="15" applyFont="1" applyBorder="1" applyAlignment="1">
      <alignment vertical="justify" wrapText="1"/>
    </xf>
    <xf numFmtId="0" fontId="1" fillId="0" borderId="0" xfId="15" applyNumberFormat="1" applyFont="1" applyBorder="1" applyAlignment="1">
      <alignment horizontal="left" wrapText="1"/>
    </xf>
  </cellXfs>
  <cellStyles count="73">
    <cellStyle name="Normal" xfId="0"/>
    <cellStyle name="=C:\WINNT\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Date 2" xfId="48"/>
    <cellStyle name="Date 2 2" xfId="49"/>
    <cellStyle name="Explanatory Text" xfId="50"/>
    <cellStyle name="Followed Hyperlink" xfId="51"/>
    <cellStyle name="Good" xfId="52"/>
    <cellStyle name="Heading" xfId="53"/>
    <cellStyle name="Heading 1" xfId="54"/>
    <cellStyle name="Heading 2" xfId="55"/>
    <cellStyle name="Heading 3" xfId="56"/>
    <cellStyle name="Heading 4" xfId="57"/>
    <cellStyle name="Hyperlink" xfId="58"/>
    <cellStyle name="Hyperlink 2" xfId="59"/>
    <cellStyle name="Hyperlink 2 2" xfId="60"/>
    <cellStyle name="Input" xfId="61"/>
    <cellStyle name="Linked Cell" xfId="62"/>
    <cellStyle name="Neutral" xfId="63"/>
    <cellStyle name="Normal 2" xfId="64"/>
    <cellStyle name="Normal 2 2" xfId="65"/>
    <cellStyle name="Normal 2 2 2" xfId="66"/>
    <cellStyle name="Normal 2 3" xfId="67"/>
    <cellStyle name="Normal 3" xfId="68"/>
    <cellStyle name="Normal 3 2" xfId="69"/>
    <cellStyle name="Normal 4" xfId="70"/>
    <cellStyle name="Normal 5" xfId="71"/>
    <cellStyle name="Normal 5 2" xfId="72"/>
    <cellStyle name="Normal 6" xfId="73"/>
    <cellStyle name="Normal 6 2" xfId="74"/>
    <cellStyle name="Normal 7" xfId="75"/>
    <cellStyle name="Normal 8" xfId="76"/>
    <cellStyle name="Normal_e_quest5" xfId="77"/>
    <cellStyle name="Normal_q_quest_e" xfId="78"/>
    <cellStyle name="Normal_q_quest_e1" xfId="79"/>
    <cellStyle name="Normal_Sheet1" xfId="80"/>
    <cellStyle name="Note" xfId="81"/>
    <cellStyle name="Output" xfId="82"/>
    <cellStyle name="Percent"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647700</xdr:colOff>
      <xdr:row>3</xdr:row>
      <xdr:rowOff>0</xdr:rowOff>
    </xdr:to>
    <xdr:pic>
      <xdr:nvPicPr>
        <xdr:cNvPr id="1" name="Picture 1"/>
        <xdr:cNvPicPr preferRelativeResize="1">
          <a:picLocks noChangeAspect="1"/>
        </xdr:cNvPicPr>
      </xdr:nvPicPr>
      <xdr:blipFill>
        <a:blip r:embed="rId1"/>
        <a:stretch>
          <a:fillRect/>
        </a:stretch>
      </xdr:blipFill>
      <xdr:spPr>
        <a:xfrm>
          <a:off x="19050" y="19050"/>
          <a:ext cx="628650" cy="600075"/>
        </a:xfrm>
        <a:prstGeom prst="rect">
          <a:avLst/>
        </a:prstGeom>
        <a:solidFill>
          <a:srgbClr val="FFFFFF"/>
        </a:solidFill>
        <a:ln w="1"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1</xdr:col>
      <xdr:colOff>276225</xdr:colOff>
      <xdr:row>0</xdr:row>
      <xdr:rowOff>638175</xdr:rowOff>
    </xdr:to>
    <xdr:pic>
      <xdr:nvPicPr>
        <xdr:cNvPr id="1" name="Picture 1"/>
        <xdr:cNvPicPr preferRelativeResize="1">
          <a:picLocks noChangeAspect="1"/>
        </xdr:cNvPicPr>
      </xdr:nvPicPr>
      <xdr:blipFill>
        <a:blip r:embed="rId1"/>
        <a:stretch>
          <a:fillRect/>
        </a:stretch>
      </xdr:blipFill>
      <xdr:spPr>
        <a:xfrm>
          <a:off x="228600" y="28575"/>
          <a:ext cx="590550" cy="609600"/>
        </a:xfrm>
        <a:prstGeom prst="rect">
          <a:avLst/>
        </a:prstGeom>
        <a:solidFill>
          <a:srgbClr val="FFFFFF"/>
        </a:solidFill>
        <a:ln w="1"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1</xdr:col>
      <xdr:colOff>276225</xdr:colOff>
      <xdr:row>0</xdr:row>
      <xdr:rowOff>638175</xdr:rowOff>
    </xdr:to>
    <xdr:pic>
      <xdr:nvPicPr>
        <xdr:cNvPr id="1" name="Picture 1"/>
        <xdr:cNvPicPr preferRelativeResize="1">
          <a:picLocks noChangeAspect="1"/>
        </xdr:cNvPicPr>
      </xdr:nvPicPr>
      <xdr:blipFill>
        <a:blip r:embed="rId1"/>
        <a:stretch>
          <a:fillRect/>
        </a:stretch>
      </xdr:blipFill>
      <xdr:spPr>
        <a:xfrm>
          <a:off x="228600" y="28575"/>
          <a:ext cx="590550" cy="609600"/>
        </a:xfrm>
        <a:prstGeom prst="rect">
          <a:avLst/>
        </a:prstGeom>
        <a:solidFill>
          <a:srgbClr val="FFFFFF"/>
        </a:solidFill>
        <a:ln w="1"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85725</xdr:colOff>
      <xdr:row>0</xdr:row>
      <xdr:rowOff>561975</xdr:rowOff>
    </xdr:to>
    <xdr:pic>
      <xdr:nvPicPr>
        <xdr:cNvPr id="1" name="Picture 1"/>
        <xdr:cNvPicPr preferRelativeResize="1">
          <a:picLocks noChangeAspect="1"/>
        </xdr:cNvPicPr>
      </xdr:nvPicPr>
      <xdr:blipFill>
        <a:blip r:embed="rId1"/>
        <a:stretch>
          <a:fillRect/>
        </a:stretch>
      </xdr:blipFill>
      <xdr:spPr>
        <a:xfrm>
          <a:off x="38100" y="0"/>
          <a:ext cx="590550" cy="561975"/>
        </a:xfrm>
        <a:prstGeom prst="rect">
          <a:avLst/>
        </a:prstGeom>
        <a:solidFill>
          <a:srgbClr val="FFFFFF"/>
        </a:solidFill>
        <a:ln w="1"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1</xdr:col>
      <xdr:colOff>276225</xdr:colOff>
      <xdr:row>0</xdr:row>
      <xdr:rowOff>638175</xdr:rowOff>
    </xdr:to>
    <xdr:pic>
      <xdr:nvPicPr>
        <xdr:cNvPr id="1" name="Picture 1"/>
        <xdr:cNvPicPr preferRelativeResize="1">
          <a:picLocks noChangeAspect="1"/>
        </xdr:cNvPicPr>
      </xdr:nvPicPr>
      <xdr:blipFill>
        <a:blip r:embed="rId1"/>
        <a:stretch>
          <a:fillRect/>
        </a:stretch>
      </xdr:blipFill>
      <xdr:spPr>
        <a:xfrm>
          <a:off x="228600" y="28575"/>
          <a:ext cx="590550" cy="609600"/>
        </a:xfrm>
        <a:prstGeom prst="rect">
          <a:avLst/>
        </a:prstGeom>
        <a:solidFill>
          <a:srgbClr val="FFFFFF"/>
        </a:solidFill>
        <a:ln w="1"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1</xdr:col>
      <xdr:colOff>133350</xdr:colOff>
      <xdr:row>0</xdr:row>
      <xdr:rowOff>628650</xdr:rowOff>
    </xdr:to>
    <xdr:pic>
      <xdr:nvPicPr>
        <xdr:cNvPr id="1" name="Picture 1"/>
        <xdr:cNvPicPr preferRelativeResize="1">
          <a:picLocks noChangeAspect="1"/>
        </xdr:cNvPicPr>
      </xdr:nvPicPr>
      <xdr:blipFill>
        <a:blip r:embed="rId1"/>
        <a:stretch>
          <a:fillRect/>
        </a:stretch>
      </xdr:blipFill>
      <xdr:spPr>
        <a:xfrm>
          <a:off x="47625" y="28575"/>
          <a:ext cx="609600" cy="600075"/>
        </a:xfrm>
        <a:prstGeom prst="rect">
          <a:avLst/>
        </a:prstGeom>
        <a:solidFill>
          <a:srgbClr val="FFFFFF"/>
        </a:solidFill>
        <a:ln w="1"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0</xdr:col>
      <xdr:colOff>638175</xdr:colOff>
      <xdr:row>0</xdr:row>
      <xdr:rowOff>676275</xdr:rowOff>
    </xdr:to>
    <xdr:pic>
      <xdr:nvPicPr>
        <xdr:cNvPr id="1" name="Picture 1"/>
        <xdr:cNvPicPr preferRelativeResize="1">
          <a:picLocks noChangeAspect="1"/>
        </xdr:cNvPicPr>
      </xdr:nvPicPr>
      <xdr:blipFill>
        <a:blip r:embed="rId1"/>
        <a:stretch>
          <a:fillRect/>
        </a:stretch>
      </xdr:blipFill>
      <xdr:spPr>
        <a:xfrm>
          <a:off x="47625" y="76200"/>
          <a:ext cx="590550" cy="600075"/>
        </a:xfrm>
        <a:prstGeom prst="rect">
          <a:avLst/>
        </a:prstGeom>
        <a:solidFill>
          <a:srgbClr val="FFFFFF"/>
        </a:solidFill>
        <a:ln w="1" cmpd="sng">
          <a:solidFill>
            <a:srgbClr val="FFFFFF"/>
          </a:solidFill>
          <a:headEnd type="none"/>
          <a:tailEnd type="none"/>
        </a:ln>
      </xdr:spPr>
    </xdr:pic>
    <xdr:clientData/>
  </xdr:twoCellAnchor>
  <xdr:twoCellAnchor editAs="oneCell">
    <xdr:from>
      <xdr:col>0</xdr:col>
      <xdr:colOff>38100</xdr:colOff>
      <xdr:row>0</xdr:row>
      <xdr:rowOff>66675</xdr:rowOff>
    </xdr:from>
    <xdr:to>
      <xdr:col>0</xdr:col>
      <xdr:colOff>628650</xdr:colOff>
      <xdr:row>0</xdr:row>
      <xdr:rowOff>666750</xdr:rowOff>
    </xdr:to>
    <xdr:pic>
      <xdr:nvPicPr>
        <xdr:cNvPr id="2" name="Picture 1"/>
        <xdr:cNvPicPr preferRelativeResize="1">
          <a:picLocks noChangeAspect="1"/>
        </xdr:cNvPicPr>
      </xdr:nvPicPr>
      <xdr:blipFill>
        <a:blip r:embed="rId1"/>
        <a:stretch>
          <a:fillRect/>
        </a:stretch>
      </xdr:blipFill>
      <xdr:spPr>
        <a:xfrm>
          <a:off x="38100" y="66675"/>
          <a:ext cx="590550" cy="600075"/>
        </a:xfrm>
        <a:prstGeom prst="rect">
          <a:avLst/>
        </a:prstGeom>
        <a:solidFill>
          <a:srgbClr val="FFFFFF"/>
        </a:solidFill>
        <a:ln w="1"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28575</xdr:rowOff>
    </xdr:from>
    <xdr:to>
      <xdr:col>3</xdr:col>
      <xdr:colOff>28575</xdr:colOff>
      <xdr:row>0</xdr:row>
      <xdr:rowOff>514350</xdr:rowOff>
    </xdr:to>
    <xdr:pic>
      <xdr:nvPicPr>
        <xdr:cNvPr id="1" name="Picture 1"/>
        <xdr:cNvPicPr preferRelativeResize="1">
          <a:picLocks noChangeAspect="1"/>
        </xdr:cNvPicPr>
      </xdr:nvPicPr>
      <xdr:blipFill>
        <a:blip r:embed="rId1"/>
        <a:stretch>
          <a:fillRect/>
        </a:stretch>
      </xdr:blipFill>
      <xdr:spPr>
        <a:xfrm>
          <a:off x="104775" y="28575"/>
          <a:ext cx="485775" cy="485775"/>
        </a:xfrm>
        <a:prstGeom prst="rect">
          <a:avLst/>
        </a:prstGeom>
        <a:solidFill>
          <a:srgbClr val="FFFFFF"/>
        </a:solidFill>
        <a:ln w="1"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2:A254"/>
  <sheetViews>
    <sheetView zoomScalePageLayoutView="0" workbookViewId="0" topLeftCell="A1">
      <selection activeCell="F1" sqref="F1"/>
    </sheetView>
  </sheetViews>
  <sheetFormatPr defaultColWidth="9.140625" defaultRowHeight="12.75"/>
  <cols>
    <col min="1" max="1" width="9.57421875" style="219" bestFit="1" customWidth="1"/>
    <col min="2" max="16384" width="9.140625" style="219" customWidth="1"/>
  </cols>
  <sheetData>
    <row r="2" ht="12.75">
      <c r="A2" s="218"/>
    </row>
    <row r="3" ht="12.75">
      <c r="A3" s="218"/>
    </row>
    <row r="4" ht="12.75">
      <c r="A4" s="218"/>
    </row>
    <row r="5" ht="12.75">
      <c r="A5" s="218"/>
    </row>
    <row r="6" ht="12.75">
      <c r="A6" s="218"/>
    </row>
    <row r="7" ht="12.75">
      <c r="A7" s="218"/>
    </row>
    <row r="8" ht="12.75">
      <c r="A8" s="218"/>
    </row>
    <row r="9" ht="12.75">
      <c r="A9" s="218"/>
    </row>
    <row r="10" ht="12.75">
      <c r="A10" s="218"/>
    </row>
    <row r="11" ht="12.75">
      <c r="A11" s="218"/>
    </row>
    <row r="12" ht="12.75">
      <c r="A12" s="218"/>
    </row>
    <row r="13" ht="12.75">
      <c r="A13" s="218"/>
    </row>
    <row r="14" ht="12.75">
      <c r="A14" s="218"/>
    </row>
    <row r="15" ht="12.75">
      <c r="A15" s="218"/>
    </row>
    <row r="16" ht="12.75">
      <c r="A16" s="218"/>
    </row>
    <row r="17" ht="12.75">
      <c r="A17" s="218"/>
    </row>
    <row r="18" ht="12.75">
      <c r="A18" s="218"/>
    </row>
    <row r="19" ht="12.75">
      <c r="A19" s="218"/>
    </row>
    <row r="20" ht="12.75">
      <c r="A20" s="218"/>
    </row>
    <row r="21" ht="12.75">
      <c r="A21" s="218"/>
    </row>
    <row r="22" ht="12.75">
      <c r="A22" s="218"/>
    </row>
    <row r="23" ht="12.75">
      <c r="A23" s="218"/>
    </row>
    <row r="24" ht="12.75">
      <c r="A24" s="218"/>
    </row>
    <row r="25" ht="12.75">
      <c r="A25" s="218"/>
    </row>
    <row r="26" ht="12.75">
      <c r="A26" s="218"/>
    </row>
    <row r="27" ht="12.75">
      <c r="A27" s="218"/>
    </row>
    <row r="28" ht="12.75">
      <c r="A28" s="218"/>
    </row>
    <row r="29" ht="12.75">
      <c r="A29" s="218"/>
    </row>
    <row r="30" ht="12.75">
      <c r="A30" s="218"/>
    </row>
    <row r="31" ht="12.75">
      <c r="A31" s="218"/>
    </row>
    <row r="32" ht="12.75">
      <c r="A32" s="218"/>
    </row>
    <row r="33" ht="12.75">
      <c r="A33" s="218"/>
    </row>
    <row r="34" ht="12.75">
      <c r="A34" s="218"/>
    </row>
    <row r="35" ht="12.75">
      <c r="A35" s="218"/>
    </row>
    <row r="36" ht="12.75">
      <c r="A36" s="218"/>
    </row>
    <row r="37" ht="12.75">
      <c r="A37" s="218"/>
    </row>
    <row r="38" ht="12.75">
      <c r="A38" s="218"/>
    </row>
    <row r="39" ht="12.75">
      <c r="A39" s="218"/>
    </row>
    <row r="40" ht="12.75">
      <c r="A40" s="218"/>
    </row>
    <row r="41" ht="12.75">
      <c r="A41" s="218"/>
    </row>
    <row r="42" ht="12.75">
      <c r="A42" s="218"/>
    </row>
    <row r="43" ht="12.75">
      <c r="A43" s="218"/>
    </row>
    <row r="44" ht="12.75">
      <c r="A44" s="218"/>
    </row>
    <row r="45" ht="12.75">
      <c r="A45" s="218"/>
    </row>
    <row r="46" ht="12.75">
      <c r="A46" s="218"/>
    </row>
    <row r="47" ht="12.75">
      <c r="A47" s="218"/>
    </row>
    <row r="48" ht="12.75">
      <c r="A48" s="218"/>
    </row>
    <row r="49" ht="12.75">
      <c r="A49" s="218"/>
    </row>
    <row r="50" ht="12.75">
      <c r="A50" s="218"/>
    </row>
    <row r="51" ht="12.75">
      <c r="A51" s="218"/>
    </row>
    <row r="52" ht="12.75">
      <c r="A52" s="218"/>
    </row>
    <row r="53" ht="12.75">
      <c r="A53" s="218"/>
    </row>
    <row r="54" ht="12.75">
      <c r="A54" s="218"/>
    </row>
    <row r="55" ht="12.75">
      <c r="A55" s="218"/>
    </row>
    <row r="56" ht="12.75">
      <c r="A56" s="218"/>
    </row>
    <row r="57" ht="12.75">
      <c r="A57" s="218"/>
    </row>
    <row r="58" ht="12.75">
      <c r="A58" s="218"/>
    </row>
    <row r="59" ht="12.75">
      <c r="A59" s="218"/>
    </row>
    <row r="60" ht="12.75">
      <c r="A60" s="218"/>
    </row>
    <row r="61" ht="12.75">
      <c r="A61" s="218"/>
    </row>
    <row r="62" ht="12.75">
      <c r="A62" s="218"/>
    </row>
    <row r="63" ht="12.75">
      <c r="A63" s="218"/>
    </row>
    <row r="64" ht="12.75">
      <c r="A64" s="218"/>
    </row>
    <row r="65" ht="12.75">
      <c r="A65" s="218"/>
    </row>
    <row r="66" ht="12.75">
      <c r="A66" s="218"/>
    </row>
    <row r="67" ht="12.75">
      <c r="A67" s="218"/>
    </row>
    <row r="68" ht="12.75">
      <c r="A68" s="218"/>
    </row>
    <row r="69" ht="12.75">
      <c r="A69" s="218"/>
    </row>
    <row r="70" ht="12.75">
      <c r="A70" s="218"/>
    </row>
    <row r="71" ht="12.75">
      <c r="A71" s="218"/>
    </row>
    <row r="72" ht="12.75">
      <c r="A72" s="218"/>
    </row>
    <row r="73" ht="12.75">
      <c r="A73" s="218"/>
    </row>
    <row r="74" ht="12.75">
      <c r="A74" s="218"/>
    </row>
    <row r="75" ht="12.75">
      <c r="A75" s="218"/>
    </row>
    <row r="76" ht="12.75">
      <c r="A76" s="218"/>
    </row>
    <row r="77" ht="12.75">
      <c r="A77" s="218"/>
    </row>
    <row r="78" ht="12.75">
      <c r="A78" s="218"/>
    </row>
    <row r="79" ht="12.75">
      <c r="A79" s="218"/>
    </row>
    <row r="80" ht="12.75">
      <c r="A80" s="218"/>
    </row>
    <row r="81" ht="12.75">
      <c r="A81" s="218"/>
    </row>
    <row r="82" ht="12.75">
      <c r="A82" s="218"/>
    </row>
    <row r="83" ht="12.75">
      <c r="A83" s="218"/>
    </row>
    <row r="84" ht="12.75">
      <c r="A84" s="218"/>
    </row>
    <row r="85" ht="12.75">
      <c r="A85" s="218"/>
    </row>
    <row r="86" ht="12.75">
      <c r="A86" s="218"/>
    </row>
    <row r="87" ht="12.75">
      <c r="A87" s="218"/>
    </row>
    <row r="88" ht="12.75">
      <c r="A88" s="218"/>
    </row>
    <row r="89" ht="12.75">
      <c r="A89" s="218"/>
    </row>
    <row r="90" ht="12.75">
      <c r="A90" s="218"/>
    </row>
    <row r="91" ht="12.75">
      <c r="A91" s="218"/>
    </row>
    <row r="92" ht="12.75">
      <c r="A92" s="218"/>
    </row>
    <row r="93" ht="12.75">
      <c r="A93" s="218"/>
    </row>
    <row r="94" ht="12.75">
      <c r="A94" s="218"/>
    </row>
    <row r="95" ht="12.75">
      <c r="A95" s="218"/>
    </row>
    <row r="96" ht="12.75">
      <c r="A96" s="218"/>
    </row>
    <row r="97" ht="12.75">
      <c r="A97" s="218"/>
    </row>
    <row r="98" ht="12.75">
      <c r="A98" s="218"/>
    </row>
    <row r="99" ht="12.75">
      <c r="A99" s="218"/>
    </row>
    <row r="100" ht="12.75">
      <c r="A100" s="218"/>
    </row>
    <row r="101" ht="12.75">
      <c r="A101" s="218"/>
    </row>
    <row r="102" ht="12.75">
      <c r="A102" s="218"/>
    </row>
    <row r="103" ht="12.75">
      <c r="A103" s="218"/>
    </row>
    <row r="104" ht="12.75">
      <c r="A104" s="218"/>
    </row>
    <row r="105" ht="12.75">
      <c r="A105" s="218"/>
    </row>
    <row r="106" ht="12.75">
      <c r="A106" s="218"/>
    </row>
    <row r="107" ht="12.75">
      <c r="A107" s="218"/>
    </row>
    <row r="108" ht="12.75">
      <c r="A108" s="218"/>
    </row>
    <row r="109" ht="12.75">
      <c r="A109" s="218"/>
    </row>
    <row r="110" ht="12.75">
      <c r="A110" s="218"/>
    </row>
    <row r="111" ht="12.75">
      <c r="A111" s="218"/>
    </row>
    <row r="112" ht="12.75">
      <c r="A112" s="218"/>
    </row>
    <row r="113" ht="12.75">
      <c r="A113" s="218"/>
    </row>
    <row r="114" ht="12.75">
      <c r="A114" s="218"/>
    </row>
    <row r="115" ht="12.75">
      <c r="A115" s="218"/>
    </row>
    <row r="116" ht="12.75">
      <c r="A116" s="218"/>
    </row>
    <row r="117" ht="12.75">
      <c r="A117" s="218"/>
    </row>
    <row r="118" ht="12.75">
      <c r="A118" s="218"/>
    </row>
    <row r="119" ht="12.75">
      <c r="A119" s="218"/>
    </row>
    <row r="120" ht="12.75">
      <c r="A120" s="218"/>
    </row>
    <row r="121" ht="12.75">
      <c r="A121" s="218"/>
    </row>
    <row r="122" ht="12.75">
      <c r="A122" s="218"/>
    </row>
    <row r="123" ht="12.75">
      <c r="A123" s="218"/>
    </row>
    <row r="124" ht="12.75">
      <c r="A124" s="218"/>
    </row>
    <row r="125" ht="12.75">
      <c r="A125" s="218"/>
    </row>
    <row r="126" ht="12.75">
      <c r="A126" s="218"/>
    </row>
    <row r="127" ht="12.75">
      <c r="A127" s="218"/>
    </row>
    <row r="128" ht="12.75">
      <c r="A128" s="218"/>
    </row>
    <row r="129" ht="12.75">
      <c r="A129" s="218"/>
    </row>
    <row r="130" ht="12.75">
      <c r="A130" s="218"/>
    </row>
    <row r="131" ht="12.75">
      <c r="A131" s="218"/>
    </row>
    <row r="132" ht="12.75">
      <c r="A132" s="218"/>
    </row>
    <row r="133" ht="12.75">
      <c r="A133" s="218"/>
    </row>
    <row r="134" ht="12.75">
      <c r="A134" s="218"/>
    </row>
    <row r="135" ht="12.75">
      <c r="A135" s="218"/>
    </row>
    <row r="136" ht="12.75">
      <c r="A136" s="218"/>
    </row>
    <row r="137" ht="12.75">
      <c r="A137" s="218"/>
    </row>
    <row r="138" ht="12.75">
      <c r="A138" s="218"/>
    </row>
    <row r="139" ht="12.75">
      <c r="A139" s="218"/>
    </row>
    <row r="140" ht="12.75">
      <c r="A140" s="218"/>
    </row>
    <row r="141" ht="12.75">
      <c r="A141" s="218"/>
    </row>
    <row r="142" ht="12.75">
      <c r="A142" s="218"/>
    </row>
    <row r="143" ht="12.75">
      <c r="A143" s="218"/>
    </row>
    <row r="144" ht="12.75">
      <c r="A144" s="218"/>
    </row>
    <row r="145" ht="12.75">
      <c r="A145" s="218"/>
    </row>
    <row r="146" ht="12.75">
      <c r="A146" s="218"/>
    </row>
    <row r="147" ht="12.75">
      <c r="A147" s="218"/>
    </row>
    <row r="148" ht="12.75">
      <c r="A148" s="218"/>
    </row>
    <row r="149" ht="12.75">
      <c r="A149" s="218"/>
    </row>
    <row r="150" ht="12.75">
      <c r="A150" s="218"/>
    </row>
    <row r="151" ht="12.75">
      <c r="A151" s="218"/>
    </row>
    <row r="152" ht="12.75">
      <c r="A152" s="218"/>
    </row>
    <row r="153" ht="12.75">
      <c r="A153" s="218"/>
    </row>
    <row r="154" ht="12.75">
      <c r="A154" s="218"/>
    </row>
    <row r="155" ht="12.75">
      <c r="A155" s="218"/>
    </row>
    <row r="156" ht="12.75">
      <c r="A156" s="218"/>
    </row>
    <row r="157" ht="12.75">
      <c r="A157" s="218"/>
    </row>
    <row r="158" ht="12.75">
      <c r="A158" s="218"/>
    </row>
    <row r="159" ht="12.75">
      <c r="A159" s="218"/>
    </row>
    <row r="160" ht="12.75">
      <c r="A160" s="218"/>
    </row>
    <row r="161" ht="12.75">
      <c r="A161" s="218"/>
    </row>
    <row r="162" ht="12.75">
      <c r="A162" s="218"/>
    </row>
    <row r="163" ht="12.75">
      <c r="A163" s="218"/>
    </row>
    <row r="164" ht="12.75">
      <c r="A164" s="218"/>
    </row>
    <row r="165" ht="12.75">
      <c r="A165" s="218"/>
    </row>
    <row r="166" ht="12.75">
      <c r="A166" s="218"/>
    </row>
    <row r="167" ht="12.75">
      <c r="A167" s="218"/>
    </row>
    <row r="168" ht="12.75">
      <c r="A168" s="218"/>
    </row>
    <row r="169" ht="12.75">
      <c r="A169" s="218"/>
    </row>
    <row r="170" ht="12.75">
      <c r="A170" s="218"/>
    </row>
    <row r="171" ht="12.75">
      <c r="A171" s="218"/>
    </row>
    <row r="172" ht="12.75">
      <c r="A172" s="218"/>
    </row>
    <row r="173" ht="12.75">
      <c r="A173" s="218"/>
    </row>
    <row r="174" ht="12.75">
      <c r="A174" s="218"/>
    </row>
    <row r="175" ht="12.75">
      <c r="A175" s="218"/>
    </row>
    <row r="176" ht="12.75">
      <c r="A176" s="218"/>
    </row>
    <row r="177" ht="12.75">
      <c r="A177" s="218"/>
    </row>
    <row r="178" ht="12.75">
      <c r="A178" s="218"/>
    </row>
    <row r="179" ht="12.75">
      <c r="A179" s="218"/>
    </row>
    <row r="180" ht="12.75">
      <c r="A180" s="218"/>
    </row>
    <row r="181" ht="12.75">
      <c r="A181" s="218"/>
    </row>
    <row r="182" ht="12.75">
      <c r="A182" s="218"/>
    </row>
    <row r="183" ht="12.75">
      <c r="A183" s="218"/>
    </row>
    <row r="184" ht="12.75">
      <c r="A184" s="218"/>
    </row>
    <row r="185" ht="12.75">
      <c r="A185" s="218"/>
    </row>
    <row r="186" ht="12.75">
      <c r="A186" s="218"/>
    </row>
    <row r="187" ht="12.75">
      <c r="A187" s="218"/>
    </row>
    <row r="188" ht="12.75">
      <c r="A188" s="218"/>
    </row>
    <row r="189" ht="12.75">
      <c r="A189" s="218"/>
    </row>
    <row r="190" ht="12.75">
      <c r="A190" s="218"/>
    </row>
    <row r="191" ht="12.75">
      <c r="A191" s="218"/>
    </row>
    <row r="192" ht="12.75">
      <c r="A192" s="218"/>
    </row>
    <row r="193" ht="12.75">
      <c r="A193" s="218"/>
    </row>
    <row r="194" ht="12.75">
      <c r="A194" s="218"/>
    </row>
    <row r="195" ht="12.75">
      <c r="A195" s="218"/>
    </row>
    <row r="196" ht="12.75">
      <c r="A196" s="218"/>
    </row>
    <row r="197" ht="12.75">
      <c r="A197" s="218"/>
    </row>
    <row r="198" ht="12.75">
      <c r="A198" s="218"/>
    </row>
    <row r="199" ht="12.75">
      <c r="A199" s="218"/>
    </row>
    <row r="200" ht="12.75">
      <c r="A200" s="218"/>
    </row>
    <row r="201" ht="12.75">
      <c r="A201" s="218"/>
    </row>
    <row r="202" ht="12.75">
      <c r="A202" s="218"/>
    </row>
    <row r="203" ht="12.75">
      <c r="A203" s="218"/>
    </row>
    <row r="204" ht="12.75">
      <c r="A204" s="218"/>
    </row>
    <row r="205" ht="12.75">
      <c r="A205" s="218"/>
    </row>
    <row r="206" ht="12.75">
      <c r="A206" s="218"/>
    </row>
    <row r="207" ht="12.75">
      <c r="A207" s="218"/>
    </row>
    <row r="208" ht="12.75">
      <c r="A208" s="218"/>
    </row>
    <row r="209" ht="12.75">
      <c r="A209" s="218"/>
    </row>
    <row r="210" ht="12.75">
      <c r="A210" s="218"/>
    </row>
    <row r="211" ht="12.75">
      <c r="A211" s="218"/>
    </row>
    <row r="212" ht="12.75">
      <c r="A212" s="218"/>
    </row>
    <row r="213" ht="12.75">
      <c r="A213" s="218"/>
    </row>
    <row r="214" ht="12.75">
      <c r="A214" s="218"/>
    </row>
    <row r="215" ht="12.75">
      <c r="A215" s="218"/>
    </row>
    <row r="216" ht="12.75">
      <c r="A216" s="218"/>
    </row>
    <row r="217" ht="12.75">
      <c r="A217" s="218"/>
    </row>
    <row r="218" ht="12.75">
      <c r="A218" s="218"/>
    </row>
    <row r="219" ht="12.75">
      <c r="A219" s="218"/>
    </row>
    <row r="220" ht="12.75">
      <c r="A220" s="218"/>
    </row>
    <row r="221" ht="12.75">
      <c r="A221" s="218"/>
    </row>
    <row r="222" ht="12.75">
      <c r="A222" s="218"/>
    </row>
    <row r="223" ht="12.75">
      <c r="A223" s="218"/>
    </row>
    <row r="224" ht="12.75">
      <c r="A224" s="218"/>
    </row>
    <row r="225" ht="12.75">
      <c r="A225" s="218"/>
    </row>
    <row r="226" ht="12.75">
      <c r="A226" s="218"/>
    </row>
    <row r="227" ht="12.75">
      <c r="A227" s="218"/>
    </row>
    <row r="228" ht="12.75">
      <c r="A228" s="218"/>
    </row>
    <row r="229" ht="12.75">
      <c r="A229" s="218"/>
    </row>
    <row r="230" ht="12.75">
      <c r="A230" s="218"/>
    </row>
    <row r="231" ht="12.75">
      <c r="A231" s="218"/>
    </row>
    <row r="232" ht="12.75">
      <c r="A232" s="218"/>
    </row>
    <row r="233" ht="12.75">
      <c r="A233" s="218"/>
    </row>
    <row r="234" ht="12.75">
      <c r="A234" s="218"/>
    </row>
    <row r="235" ht="12.75">
      <c r="A235" s="218"/>
    </row>
    <row r="236" ht="12.75">
      <c r="A236" s="218"/>
    </row>
    <row r="237" ht="12.75">
      <c r="A237" s="218"/>
    </row>
    <row r="238" ht="12.75">
      <c r="A238" s="218"/>
    </row>
    <row r="239" ht="12.75">
      <c r="A239" s="218"/>
    </row>
    <row r="240" ht="12.75">
      <c r="A240" s="218"/>
    </row>
    <row r="241" ht="12.75">
      <c r="A241" s="218"/>
    </row>
    <row r="242" ht="12.75">
      <c r="A242" s="218"/>
    </row>
    <row r="243" ht="12.75">
      <c r="A243" s="218"/>
    </row>
    <row r="244" ht="12.75">
      <c r="A244" s="218"/>
    </row>
    <row r="245" ht="12.75">
      <c r="A245" s="218"/>
    </row>
    <row r="246" ht="12.75">
      <c r="A246" s="218"/>
    </row>
    <row r="247" ht="12.75">
      <c r="A247" s="218"/>
    </row>
    <row r="248" ht="12.75">
      <c r="A248" s="218"/>
    </row>
    <row r="249" ht="12.75">
      <c r="A249" s="218"/>
    </row>
    <row r="250" ht="12.75">
      <c r="A250" s="218"/>
    </row>
    <row r="251" ht="12.75">
      <c r="A251" s="218"/>
    </row>
    <row r="252" ht="12.75">
      <c r="A252" s="218"/>
    </row>
    <row r="253" ht="12.75">
      <c r="A253" s="218"/>
    </row>
    <row r="254" ht="12.75">
      <c r="A254" s="21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C39"/>
  <sheetViews>
    <sheetView zoomScalePageLayoutView="0" workbookViewId="0" topLeftCell="A1">
      <selection activeCell="A1" sqref="A1"/>
    </sheetView>
  </sheetViews>
  <sheetFormatPr defaultColWidth="9.140625" defaultRowHeight="12.75"/>
  <cols>
    <col min="1" max="1" width="64.140625" style="0" customWidth="1"/>
    <col min="2" max="2" width="0.42578125" style="0" customWidth="1"/>
    <col min="3" max="3" width="71.00390625" style="0" customWidth="1"/>
  </cols>
  <sheetData>
    <row r="1" spans="1:3" ht="18">
      <c r="A1" s="11" t="s">
        <v>365</v>
      </c>
      <c r="B1" s="12"/>
      <c r="C1" s="13"/>
    </row>
    <row r="2" spans="1:3" ht="18">
      <c r="A2" s="11" t="s">
        <v>366</v>
      </c>
      <c r="B2" s="14"/>
      <c r="C2" s="13"/>
    </row>
    <row r="3" spans="1:3" ht="12.75">
      <c r="A3" s="14"/>
      <c r="B3" s="14"/>
      <c r="C3" s="13"/>
    </row>
    <row r="4" spans="1:3" ht="18">
      <c r="A4" s="15" t="s">
        <v>91</v>
      </c>
      <c r="B4" s="16"/>
      <c r="C4" s="17"/>
    </row>
    <row r="5" spans="1:3" ht="18">
      <c r="A5" s="15" t="s">
        <v>367</v>
      </c>
      <c r="B5" s="16"/>
      <c r="C5" s="17"/>
    </row>
    <row r="6" spans="1:3" ht="18">
      <c r="A6" s="152"/>
      <c r="B6" s="16"/>
      <c r="C6" s="171"/>
    </row>
    <row r="7" spans="1:3" ht="18">
      <c r="A7" s="15"/>
      <c r="B7" s="16"/>
      <c r="C7" s="172" t="str">
        <f>"Años de Referencia: "&amp;refYear1&amp;"-"&amp;refYear2</f>
        <v>Años de Referencia: 2005-2007</v>
      </c>
    </row>
    <row r="8" spans="1:3" ht="12.75" customHeight="1">
      <c r="A8" s="15"/>
      <c r="B8" s="16"/>
      <c r="C8" s="40"/>
    </row>
    <row r="9" spans="1:3" ht="15.75">
      <c r="A9" s="18" t="s">
        <v>92</v>
      </c>
      <c r="B9" s="19"/>
      <c r="C9" s="20"/>
    </row>
    <row r="10" spans="1:3" ht="15">
      <c r="A10" s="21" t="s">
        <v>59</v>
      </c>
      <c r="B10" s="22"/>
      <c r="C10" s="23"/>
    </row>
    <row r="11" spans="1:3" ht="15">
      <c r="A11" s="24" t="s">
        <v>373</v>
      </c>
      <c r="B11" s="22"/>
      <c r="C11" s="25"/>
    </row>
    <row r="12" spans="1:3" ht="15">
      <c r="A12" s="24" t="s">
        <v>372</v>
      </c>
      <c r="B12" s="22"/>
      <c r="C12" s="25"/>
    </row>
    <row r="13" spans="1:3" ht="15">
      <c r="A13" s="24" t="s">
        <v>371</v>
      </c>
      <c r="B13" s="22"/>
      <c r="C13" s="25"/>
    </row>
    <row r="14" spans="1:3" ht="15">
      <c r="A14" s="24" t="s">
        <v>60</v>
      </c>
      <c r="B14" s="22"/>
      <c r="C14" s="25"/>
    </row>
    <row r="15" spans="1:3" ht="15">
      <c r="A15" s="24" t="s">
        <v>370</v>
      </c>
      <c r="B15" s="22"/>
      <c r="C15" s="25"/>
    </row>
    <row r="16" spans="1:3" ht="6" customHeight="1">
      <c r="A16" s="87"/>
      <c r="B16" s="22"/>
      <c r="C16" s="88"/>
    </row>
    <row r="17" spans="1:3" ht="12.75">
      <c r="A17" s="26" t="s">
        <v>130</v>
      </c>
      <c r="B17" s="27"/>
      <c r="C17" s="28" t="s">
        <v>368</v>
      </c>
    </row>
    <row r="18" spans="1:3" ht="12.75">
      <c r="A18" s="63"/>
      <c r="B18" s="63"/>
      <c r="C18" s="30"/>
    </row>
    <row r="19" spans="1:3" ht="15.75" customHeight="1">
      <c r="A19" s="377" t="s">
        <v>369</v>
      </c>
      <c r="B19" s="377"/>
      <c r="C19" s="377"/>
    </row>
    <row r="20" spans="1:3" ht="15.75" customHeight="1">
      <c r="A20" s="377" t="s">
        <v>374</v>
      </c>
      <c r="B20" s="377"/>
      <c r="C20" s="377"/>
    </row>
    <row r="21" spans="1:3" ht="15.75" customHeight="1">
      <c r="A21" s="377" t="s">
        <v>375</v>
      </c>
      <c r="B21" s="377"/>
      <c r="C21" s="377"/>
    </row>
    <row r="22" spans="1:3" ht="15.75" customHeight="1">
      <c r="A22" s="377" t="s">
        <v>376</v>
      </c>
      <c r="B22" s="377"/>
      <c r="C22" s="377"/>
    </row>
    <row r="23" spans="1:3" ht="15.75" customHeight="1" hidden="1">
      <c r="A23" s="377" t="s">
        <v>53</v>
      </c>
      <c r="B23" s="377"/>
      <c r="C23" s="377"/>
    </row>
    <row r="24" spans="1:3" ht="15.75" customHeight="1">
      <c r="A24" s="377" t="s">
        <v>93</v>
      </c>
      <c r="B24" s="377"/>
      <c r="C24" s="377"/>
    </row>
    <row r="25" spans="1:3" ht="15.75" customHeight="1">
      <c r="A25" s="377" t="s">
        <v>94</v>
      </c>
      <c r="B25" s="377"/>
      <c r="C25" s="377"/>
    </row>
    <row r="26" spans="1:3" ht="12.75">
      <c r="A26" s="165"/>
      <c r="B26" s="165"/>
      <c r="C26" s="165"/>
    </row>
    <row r="27" spans="1:3" ht="15.75" customHeight="1">
      <c r="A27" s="377" t="s">
        <v>128</v>
      </c>
      <c r="B27" s="377"/>
      <c r="C27" s="377"/>
    </row>
    <row r="28" spans="1:3" ht="25.5" customHeight="1">
      <c r="A28" s="378" t="s">
        <v>534</v>
      </c>
      <c r="B28" s="379"/>
      <c r="C28" s="379"/>
    </row>
    <row r="29" spans="1:3" ht="12.75">
      <c r="A29" s="376" t="s">
        <v>535</v>
      </c>
      <c r="B29" s="377"/>
      <c r="C29" s="377"/>
    </row>
    <row r="30" spans="1:3" ht="25.5" customHeight="1">
      <c r="A30" s="376" t="s">
        <v>536</v>
      </c>
      <c r="B30" s="377"/>
      <c r="C30" s="377"/>
    </row>
    <row r="31" spans="1:3" ht="12.75">
      <c r="A31" s="376" t="s">
        <v>537</v>
      </c>
      <c r="B31" s="377"/>
      <c r="C31" s="377"/>
    </row>
    <row r="32" spans="1:3" ht="15.75" customHeight="1">
      <c r="A32" s="377" t="s">
        <v>63</v>
      </c>
      <c r="B32" s="377"/>
      <c r="C32" s="377"/>
    </row>
    <row r="33" spans="1:3" ht="12.75">
      <c r="A33" s="14"/>
      <c r="B33" s="14"/>
      <c r="C33" s="13"/>
    </row>
    <row r="34" spans="1:3" ht="12.75" customHeight="1">
      <c r="A34" s="170" t="s">
        <v>112</v>
      </c>
      <c r="B34" s="41"/>
      <c r="C34" s="173"/>
    </row>
    <row r="35" spans="1:3" ht="6" customHeight="1">
      <c r="A35" s="41"/>
      <c r="B35" s="41"/>
      <c r="C35" s="41"/>
    </row>
    <row r="36" spans="1:3" ht="12.75">
      <c r="A36" s="162" t="s">
        <v>95</v>
      </c>
      <c r="B36" s="31"/>
      <c r="C36" s="32"/>
    </row>
    <row r="37" spans="1:3" ht="12.75">
      <c r="A37" s="163" t="s">
        <v>552</v>
      </c>
      <c r="B37" s="33"/>
      <c r="C37" s="34"/>
    </row>
    <row r="38" spans="1:3" ht="12.75">
      <c r="A38" s="163" t="s">
        <v>173</v>
      </c>
      <c r="B38" s="33"/>
      <c r="C38" s="34"/>
    </row>
    <row r="39" spans="1:3" ht="12.75">
      <c r="A39" s="164" t="s">
        <v>359</v>
      </c>
      <c r="B39" s="35"/>
      <c r="C39" s="36"/>
    </row>
  </sheetData>
  <sheetProtection/>
  <mergeCells count="13">
    <mergeCell ref="A24:C24"/>
    <mergeCell ref="A19:C19"/>
    <mergeCell ref="A20:C20"/>
    <mergeCell ref="A22:C22"/>
    <mergeCell ref="A23:C23"/>
    <mergeCell ref="A21:C21"/>
    <mergeCell ref="A31:C31"/>
    <mergeCell ref="A28:C28"/>
    <mergeCell ref="A32:C32"/>
    <mergeCell ref="A25:C25"/>
    <mergeCell ref="A27:C27"/>
    <mergeCell ref="A29:C29"/>
    <mergeCell ref="A30:C30"/>
  </mergeCells>
  <printOptions horizontalCentered="1"/>
  <pageMargins left="0.7480314960629921" right="0.7480314960629921" top="0.72" bottom="0.75" header="0.6" footer="0.5118110236220472"/>
  <pageSetup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codeName="Sheet2"/>
  <dimension ref="A1:K205"/>
  <sheetViews>
    <sheetView zoomScaleSheetLayoutView="40" zoomScalePageLayoutView="0" workbookViewId="0" topLeftCell="A2">
      <selection activeCell="D7" sqref="D7:I199"/>
    </sheetView>
  </sheetViews>
  <sheetFormatPr defaultColWidth="9.140625" defaultRowHeight="12.75"/>
  <cols>
    <col min="1" max="2" width="8.140625" style="0" customWidth="1"/>
    <col min="3" max="3" width="24.00390625" style="0" customWidth="1"/>
    <col min="4" max="9" width="17.7109375" style="0" customWidth="1"/>
    <col min="10" max="10" width="50.7109375" style="0" customWidth="1"/>
  </cols>
  <sheetData>
    <row r="1" spans="1:10" ht="55.5" customHeight="1">
      <c r="A1" s="220"/>
      <c r="B1" s="220"/>
      <c r="C1" s="386" t="s">
        <v>356</v>
      </c>
      <c r="D1" s="386"/>
      <c r="E1" s="386"/>
      <c r="F1" s="386"/>
      <c r="G1" s="386"/>
      <c r="H1" s="386"/>
      <c r="I1" s="386"/>
      <c r="J1" s="387"/>
    </row>
    <row r="2" spans="1:10" ht="36.75" customHeight="1">
      <c r="A2" s="388" t="s">
        <v>110</v>
      </c>
      <c r="B2" s="389"/>
      <c r="C2" s="390"/>
      <c r="D2" s="390"/>
      <c r="E2" s="390"/>
      <c r="F2" s="390"/>
      <c r="G2" s="390"/>
      <c r="H2" s="390"/>
      <c r="I2" s="390"/>
      <c r="J2" s="391"/>
    </row>
    <row r="3" spans="1:10" ht="99" customHeight="1">
      <c r="A3" s="399" t="s">
        <v>860</v>
      </c>
      <c r="B3" s="400"/>
      <c r="C3" s="401"/>
      <c r="D3" s="401"/>
      <c r="E3" s="401"/>
      <c r="F3" s="401"/>
      <c r="G3" s="401"/>
      <c r="H3" s="401"/>
      <c r="I3" s="401"/>
      <c r="J3" s="402"/>
    </row>
    <row r="4" spans="1:10" ht="1.5" customHeight="1" hidden="1">
      <c r="A4" s="392" t="s">
        <v>133</v>
      </c>
      <c r="B4" s="393"/>
      <c r="C4" s="393"/>
      <c r="D4" s="393"/>
      <c r="E4" s="393"/>
      <c r="F4" s="393"/>
      <c r="G4" s="393"/>
      <c r="H4" s="393"/>
      <c r="I4" s="393"/>
      <c r="J4" s="394"/>
    </row>
    <row r="5" spans="1:10" ht="12.75" customHeight="1">
      <c r="A5" s="395" t="s">
        <v>507</v>
      </c>
      <c r="B5" s="276"/>
      <c r="C5" s="397" t="s">
        <v>96</v>
      </c>
      <c r="D5" s="174">
        <v>2005</v>
      </c>
      <c r="E5" s="175"/>
      <c r="F5" s="174">
        <f>refYear1+1</f>
        <v>2006</v>
      </c>
      <c r="G5" s="175"/>
      <c r="H5" s="174">
        <v>2007</v>
      </c>
      <c r="I5" s="175"/>
      <c r="J5" s="43" t="s">
        <v>134</v>
      </c>
    </row>
    <row r="6" spans="1:10" ht="57" customHeight="1">
      <c r="A6" s="396"/>
      <c r="B6" s="263" t="s">
        <v>828</v>
      </c>
      <c r="C6" s="398"/>
      <c r="D6" s="221" t="s">
        <v>504</v>
      </c>
      <c r="E6" s="3" t="s">
        <v>505</v>
      </c>
      <c r="F6" s="221" t="s">
        <v>504</v>
      </c>
      <c r="G6" s="3" t="s">
        <v>505</v>
      </c>
      <c r="H6" s="221" t="s">
        <v>504</v>
      </c>
      <c r="I6" s="3" t="s">
        <v>505</v>
      </c>
      <c r="J6" s="89" t="s">
        <v>97</v>
      </c>
    </row>
    <row r="7" spans="1:11" ht="25.5" customHeight="1">
      <c r="A7" s="222"/>
      <c r="B7" s="275"/>
      <c r="C7" s="48" t="s">
        <v>152</v>
      </c>
      <c r="D7" s="315"/>
      <c r="E7" s="316">
        <f>IF(Cubierta!$A$5="Excel Version",SUM(E8:E23),"")</f>
      </c>
      <c r="F7" s="315"/>
      <c r="G7" s="316">
        <f>IF(Cubierta!$A$5="Excel Version",SUM(G8:G23),"")</f>
      </c>
      <c r="H7" s="315"/>
      <c r="I7" s="316">
        <f>IF(Cubierta!$A$5="Excel Version",SUM(I8:I23),"")</f>
      </c>
      <c r="J7" s="38"/>
      <c r="K7">
        <f>IF(SUM(K8:K23)&gt;0,1,0)</f>
        <v>1</v>
      </c>
    </row>
    <row r="8" spans="1:11" ht="25.5" customHeight="1">
      <c r="A8" s="223">
        <v>15</v>
      </c>
      <c r="B8" s="266" t="s">
        <v>657</v>
      </c>
      <c r="C8" s="49" t="s">
        <v>851</v>
      </c>
      <c r="D8" s="317">
        <f>IF(ISNA(VLOOKUP($A8,data!table,MATCH($D$5&amp;"-"&amp;31,data!tableheader,0),0)),"",IF(VLOOKUP($A8,data!table,MATCH($D$5&amp;"-"&amp;31,data!tableheader,0),0)="-","",VLOOKUP($A8,data!table,MATCH($D$5&amp;"-"&amp;31,data!tableheader,0),0)))</f>
      </c>
      <c r="E8" s="317">
        <f>IF(ISNA(VLOOKUP($A8,data!table,MATCH($D$5&amp;"-"&amp;51,data!tableheader,0),0)),"",IF(VLOOKUP($A8,data!table,MATCH($D$5&amp;"-"&amp;51,data!tableheader,0),0)="-","",VLOOKUP($A8,data!table,MATCH($D$5&amp;"-"&amp;51,data!tableheader,0),0)))</f>
      </c>
      <c r="F8" s="317">
        <f>IF(ISNA(VLOOKUP($A8,data!table,MATCH($F$5&amp;"-"&amp;31,data!tableheader,0),0)),"",IF(VLOOKUP($A8,data!table,MATCH($F$5&amp;"-"&amp;31,data!tableheader,0),0)="-","",VLOOKUP($A8,data!table,MATCH($F$5&amp;"-"&amp;31,data!tableheader,0),0)))</f>
      </c>
      <c r="G8" s="317">
        <f>IF(ISNA(VLOOKUP($A8,data!table,MATCH($F$5&amp;"-"&amp;51,data!tableheader,0),0)),"",IF(VLOOKUP($A8,data!table,MATCH($F$5&amp;"-"&amp;51,data!tableheader,0),0)="-","",VLOOKUP($A8,data!table,MATCH($F$5&amp;"-"&amp;51,data!tableheader,0),0)))</f>
      </c>
      <c r="H8" s="317">
        <f>IF(ISNA(VLOOKUP($A8,data!table,MATCH($H$5&amp;"-"&amp;31,data!tableheader,0),0)),"",IF(VLOOKUP($A8,data!table,MATCH($H$5&amp;"-"&amp;31,data!tableheader,0),0)="-","",VLOOKUP($A8,data!table,MATCH($H$5&amp;"-"&amp;31,data!tableheader,0),0)))</f>
      </c>
      <c r="I8" s="317">
        <f>IF(ISNA(VLOOKUP($A8,data!table,MATCH($H$5&amp;"-"&amp;51,data!tableheader,0),0)),"",IF(VLOOKUP($A8,data!table,MATCH($H$5&amp;"-"&amp;51,data!tableheader,0),0)="-","",VLOOKUP($A8,data!table,MATCH($H$5&amp;"-"&amp;51,data!tableheader,0),0)))</f>
      </c>
      <c r="J8" s="39"/>
      <c r="K8">
        <f>IF(ISNA(MATCH(A8,data!A:A,0)),0,1)</f>
        <v>0</v>
      </c>
    </row>
    <row r="9" spans="1:11" ht="25.5" customHeight="1">
      <c r="A9" s="223">
        <v>27</v>
      </c>
      <c r="B9" s="266" t="s">
        <v>658</v>
      </c>
      <c r="C9" s="49" t="s">
        <v>140</v>
      </c>
      <c r="D9" s="317">
        <f>IF(ISNA(VLOOKUP($A9,data!table,MATCH($D$5&amp;"-"&amp;31,data!tableheader,0),0)),"",IF(VLOOKUP($A9,data!table,MATCH($D$5&amp;"-"&amp;31,data!tableheader,0),0)="-","",VLOOKUP($A9,data!table,MATCH($D$5&amp;"-"&amp;31,data!tableheader,0),0)))</f>
      </c>
      <c r="E9" s="317">
        <f>IF(ISNA(VLOOKUP($A9,data!table,MATCH($D$5&amp;"-"&amp;51,data!tableheader,0),0)),"",IF(VLOOKUP($A9,data!table,MATCH($D$5&amp;"-"&amp;51,data!tableheader,0),0)="-","",VLOOKUP($A9,data!table,MATCH($D$5&amp;"-"&amp;51,data!tableheader,0),0)))</f>
      </c>
      <c r="F9" s="317">
        <f>IF(ISNA(VLOOKUP($A9,data!table,MATCH($F$5&amp;"-"&amp;31,data!tableheader,0),0)),"",IF(VLOOKUP($A9,data!table,MATCH($F$5&amp;"-"&amp;31,data!tableheader,0),0)="-","",VLOOKUP($A9,data!table,MATCH($F$5&amp;"-"&amp;31,data!tableheader,0),0)))</f>
      </c>
      <c r="G9" s="317">
        <f>IF(ISNA(VLOOKUP($A9,data!table,MATCH($F$5&amp;"-"&amp;51,data!tableheader,0),0)),"",IF(VLOOKUP($A9,data!table,MATCH($F$5&amp;"-"&amp;51,data!tableheader,0),0)="-","",VLOOKUP($A9,data!table,MATCH($F$5&amp;"-"&amp;51,data!tableheader,0),0)))</f>
      </c>
      <c r="H9" s="317">
        <f>IF(ISNA(VLOOKUP($A9,data!table,MATCH($H$5&amp;"-"&amp;31,data!tableheader,0),0)),"",IF(VLOOKUP($A9,data!table,MATCH($H$5&amp;"-"&amp;31,data!tableheader,0),0)="-","",VLOOKUP($A9,data!table,MATCH($H$5&amp;"-"&amp;31,data!tableheader,0),0)))</f>
      </c>
      <c r="I9" s="317">
        <f>IF(ISNA(VLOOKUP($A9,data!table,MATCH($H$5&amp;"-"&amp;51,data!tableheader,0),0)),"",IF(VLOOKUP($A9,data!table,MATCH($H$5&amp;"-"&amp;51,data!tableheader,0),0)="-","",VLOOKUP($A9,data!table,MATCH($H$5&amp;"-"&amp;51,data!tableheader,0),0)))</f>
      </c>
      <c r="J9" s="39"/>
      <c r="K9">
        <f>IF(ISNA(MATCH(A9,data!A:A,0)),0,1)</f>
        <v>0</v>
      </c>
    </row>
    <row r="10" spans="1:11" ht="25.5" customHeight="1">
      <c r="A10" s="223">
        <v>44</v>
      </c>
      <c r="B10" s="266" t="s">
        <v>659</v>
      </c>
      <c r="C10" s="49" t="s">
        <v>141</v>
      </c>
      <c r="D10" s="317">
        <f>IF(ISNA(VLOOKUP($A10,data!table,MATCH($D$5&amp;"-"&amp;31,data!tableheader,0),0)),"",IF(VLOOKUP($A10,data!table,MATCH($D$5&amp;"-"&amp;31,data!tableheader,0),0)="-","",VLOOKUP($A10,data!table,MATCH($D$5&amp;"-"&amp;31,data!tableheader,0),0)))</f>
      </c>
      <c r="E10" s="317">
        <f>IF(ISNA(VLOOKUP($A10,data!table,MATCH($D$5&amp;"-"&amp;51,data!tableheader,0),0)),"",IF(VLOOKUP($A10,data!table,MATCH($D$5&amp;"-"&amp;51,data!tableheader,0),0)="-","",VLOOKUP($A10,data!table,MATCH($D$5&amp;"-"&amp;51,data!tableheader,0),0)))</f>
      </c>
      <c r="F10" s="317">
        <f>IF(ISNA(VLOOKUP($A10,data!table,MATCH($F$5&amp;"-"&amp;31,data!tableheader,0),0)),"",IF(VLOOKUP($A10,data!table,MATCH($F$5&amp;"-"&amp;31,data!tableheader,0),0)="-","",VLOOKUP($A10,data!table,MATCH($F$5&amp;"-"&amp;31,data!tableheader,0),0)))</f>
      </c>
      <c r="G10" s="317">
        <f>IF(ISNA(VLOOKUP($A10,data!table,MATCH($F$5&amp;"-"&amp;51,data!tableheader,0),0)),"",IF(VLOOKUP($A10,data!table,MATCH($F$5&amp;"-"&amp;51,data!tableheader,0),0)="-","",VLOOKUP($A10,data!table,MATCH($F$5&amp;"-"&amp;51,data!tableheader,0),0)))</f>
      </c>
      <c r="H10" s="317">
        <f>IF(ISNA(VLOOKUP($A10,data!table,MATCH($H$5&amp;"-"&amp;31,data!tableheader,0),0)),"",IF(VLOOKUP($A10,data!table,MATCH($H$5&amp;"-"&amp;31,data!tableheader,0),0)="-","",VLOOKUP($A10,data!table,MATCH($H$5&amp;"-"&amp;31,data!tableheader,0),0)))</f>
      </c>
      <c r="I10" s="317">
        <f>IF(ISNA(VLOOKUP($A10,data!table,MATCH($H$5&amp;"-"&amp;51,data!tableheader,0),0)),"",IF(VLOOKUP($A10,data!table,MATCH($H$5&amp;"-"&amp;51,data!tableheader,0),0)="-","",VLOOKUP($A10,data!table,MATCH($H$5&amp;"-"&amp;51,data!tableheader,0),0)))</f>
      </c>
      <c r="J10" s="39"/>
      <c r="K10">
        <f>IF(ISNA(MATCH(A10,data!A:A,0)),0,1)</f>
        <v>0</v>
      </c>
    </row>
    <row r="11" spans="1:11" ht="25.5" customHeight="1">
      <c r="A11" s="223">
        <v>75</v>
      </c>
      <c r="B11" s="266" t="s">
        <v>660</v>
      </c>
      <c r="C11" s="49" t="s">
        <v>142</v>
      </c>
      <c r="D11" s="317">
        <f>IF(ISNA(VLOOKUP($A11,data!table,MATCH($D$5&amp;"-"&amp;31,data!tableheader,0),0)),"",IF(VLOOKUP($A11,data!table,MATCH($D$5&amp;"-"&amp;31,data!tableheader,0),0)="-","",VLOOKUP($A11,data!table,MATCH($D$5&amp;"-"&amp;31,data!tableheader,0),0)))</f>
      </c>
      <c r="E11" s="317">
        <f>IF(ISNA(VLOOKUP($A11,data!table,MATCH($D$5&amp;"-"&amp;51,data!tableheader,0),0)),"",IF(VLOOKUP($A11,data!table,MATCH($D$5&amp;"-"&amp;51,data!tableheader,0),0)="-","",VLOOKUP($A11,data!table,MATCH($D$5&amp;"-"&amp;51,data!tableheader,0),0)))</f>
      </c>
      <c r="F11" s="317">
        <f>IF(ISNA(VLOOKUP($A11,data!table,MATCH($F$5&amp;"-"&amp;31,data!tableheader,0),0)),"",IF(VLOOKUP($A11,data!table,MATCH($F$5&amp;"-"&amp;31,data!tableheader,0),0)="-","",VLOOKUP($A11,data!table,MATCH($F$5&amp;"-"&amp;31,data!tableheader,0),0)))</f>
      </c>
      <c r="G11" s="317">
        <f>IF(ISNA(VLOOKUP($A11,data!table,MATCH($F$5&amp;"-"&amp;51,data!tableheader,0),0)),"",IF(VLOOKUP($A11,data!table,MATCH($F$5&amp;"-"&amp;51,data!tableheader,0),0)="-","",VLOOKUP($A11,data!table,MATCH($F$5&amp;"-"&amp;51,data!tableheader,0),0)))</f>
      </c>
      <c r="H11" s="317">
        <f>IF(ISNA(VLOOKUP($A11,data!table,MATCH($H$5&amp;"-"&amp;31,data!tableheader,0),0)),"",IF(VLOOKUP($A11,data!table,MATCH($H$5&amp;"-"&amp;31,data!tableheader,0),0)="-","",VLOOKUP($A11,data!table,MATCH($H$5&amp;"-"&amp;31,data!tableheader,0),0)))</f>
      </c>
      <c r="I11" s="317">
        <f>IF(ISNA(VLOOKUP($A11,data!table,MATCH($H$5&amp;"-"&amp;51,data!tableheader,0),0)),"",IF(VLOOKUP($A11,data!table,MATCH($H$5&amp;"-"&amp;51,data!tableheader,0),0)="-","",VLOOKUP($A11,data!table,MATCH($H$5&amp;"-"&amp;51,data!tableheader,0),0)))</f>
      </c>
      <c r="J11" s="39"/>
      <c r="K11">
        <f>IF(ISNA(MATCH(A11,data!A:A,0)),0,1)</f>
        <v>0</v>
      </c>
    </row>
    <row r="12" spans="1:11" ht="25.5" customHeight="1">
      <c r="A12" s="223">
        <v>56</v>
      </c>
      <c r="B12" s="266" t="s">
        <v>661</v>
      </c>
      <c r="C12" s="49" t="s">
        <v>143</v>
      </c>
      <c r="D12" s="317">
        <f>IF(ISNA(VLOOKUP($A12,data!table,MATCH($D$5&amp;"-"&amp;31,data!tableheader,0),0)),"",IF(VLOOKUP($A12,data!table,MATCH($D$5&amp;"-"&amp;31,data!tableheader,0),0)="-","",VLOOKUP($A12,data!table,MATCH($D$5&amp;"-"&amp;31,data!tableheader,0),0)))</f>
      </c>
      <c r="E12" s="317">
        <f>IF(ISNA(VLOOKUP($A12,data!table,MATCH($D$5&amp;"-"&amp;51,data!tableheader,0),0)),"",IF(VLOOKUP($A12,data!table,MATCH($D$5&amp;"-"&amp;51,data!tableheader,0),0)="-","",VLOOKUP($A12,data!table,MATCH($D$5&amp;"-"&amp;51,data!tableheader,0),0)))</f>
      </c>
      <c r="F12" s="317">
        <f>IF(ISNA(VLOOKUP($A12,data!table,MATCH($F$5&amp;"-"&amp;31,data!tableheader,0),0)),"",IF(VLOOKUP($A12,data!table,MATCH($F$5&amp;"-"&amp;31,data!tableheader,0),0)="-","",VLOOKUP($A12,data!table,MATCH($F$5&amp;"-"&amp;31,data!tableheader,0),0)))</f>
      </c>
      <c r="G12" s="317">
        <f>IF(ISNA(VLOOKUP($A12,data!table,MATCH($F$5&amp;"-"&amp;51,data!tableheader,0),0)),"",IF(VLOOKUP($A12,data!table,MATCH($F$5&amp;"-"&amp;51,data!tableheader,0),0)="-","",VLOOKUP($A12,data!table,MATCH($F$5&amp;"-"&amp;51,data!tableheader,0),0)))</f>
      </c>
      <c r="H12" s="317">
        <f>IF(ISNA(VLOOKUP($A12,data!table,MATCH($H$5&amp;"-"&amp;31,data!tableheader,0),0)),"",IF(VLOOKUP($A12,data!table,MATCH($H$5&amp;"-"&amp;31,data!tableheader,0),0)="-","",VLOOKUP($A12,data!table,MATCH($H$5&amp;"-"&amp;31,data!tableheader,0),0)))</f>
      </c>
      <c r="I12" s="317">
        <f>IF(ISNA(VLOOKUP($A12,data!table,MATCH($H$5&amp;"-"&amp;51,data!tableheader,0),0)),"",IF(VLOOKUP($A12,data!table,MATCH($H$5&amp;"-"&amp;51,data!tableheader,0),0)="-","",VLOOKUP($A12,data!table,MATCH($H$5&amp;"-"&amp;51,data!tableheader,0),0)))</f>
      </c>
      <c r="J12" s="39"/>
      <c r="K12">
        <f>IF(ISNA(MATCH(A12,data!A:A,0)),0,1)</f>
        <v>0</v>
      </c>
    </row>
    <row r="13" spans="1:11" ht="25.5" customHeight="1">
      <c r="A13" s="223">
        <v>71</v>
      </c>
      <c r="B13" s="266" t="s">
        <v>662</v>
      </c>
      <c r="C13" s="49" t="s">
        <v>144</v>
      </c>
      <c r="D13" s="317">
        <f>IF(ISNA(VLOOKUP($A13,data!table,MATCH($D$5&amp;"-"&amp;31,data!tableheader,0),0)),"",IF(VLOOKUP($A13,data!table,MATCH($D$5&amp;"-"&amp;31,data!tableheader,0),0)="-","",VLOOKUP($A13,data!table,MATCH($D$5&amp;"-"&amp;31,data!tableheader,0),0)))</f>
      </c>
      <c r="E13" s="317">
        <f>IF(ISNA(VLOOKUP($A13,data!table,MATCH($D$5&amp;"-"&amp;51,data!tableheader,0),0)),"",IF(VLOOKUP($A13,data!table,MATCH($D$5&amp;"-"&amp;51,data!tableheader,0),0)="-","",VLOOKUP($A13,data!table,MATCH($D$5&amp;"-"&amp;51,data!tableheader,0),0)))</f>
      </c>
      <c r="F13" s="317">
        <f>IF(ISNA(VLOOKUP($A13,data!table,MATCH($F$5&amp;"-"&amp;31,data!tableheader,0),0)),"",IF(VLOOKUP($A13,data!table,MATCH($F$5&amp;"-"&amp;31,data!tableheader,0),0)="-","",VLOOKUP($A13,data!table,MATCH($F$5&amp;"-"&amp;31,data!tableheader,0),0)))</f>
      </c>
      <c r="G13" s="317">
        <f>IF(ISNA(VLOOKUP($A13,data!table,MATCH($F$5&amp;"-"&amp;51,data!tableheader,0),0)),"",IF(VLOOKUP($A13,data!table,MATCH($F$5&amp;"-"&amp;51,data!tableheader,0),0)="-","",VLOOKUP($A13,data!table,MATCH($F$5&amp;"-"&amp;51,data!tableheader,0),0)))</f>
      </c>
      <c r="H13" s="317">
        <f>IF(ISNA(VLOOKUP($A13,data!table,MATCH($H$5&amp;"-"&amp;31,data!tableheader,0),0)),"",IF(VLOOKUP($A13,data!table,MATCH($H$5&amp;"-"&amp;31,data!tableheader,0),0)="-","",VLOOKUP($A13,data!table,MATCH($H$5&amp;"-"&amp;31,data!tableheader,0),0)))</f>
      </c>
      <c r="I13" s="317">
        <f>IF(ISNA(VLOOKUP($A13,data!table,MATCH($H$5&amp;"-"&amp;51,data!tableheader,0),0)),"",IF(VLOOKUP($A13,data!table,MATCH($H$5&amp;"-"&amp;51,data!tableheader,0),0)="-","",VLOOKUP($A13,data!table,MATCH($H$5&amp;"-"&amp;51,data!tableheader,0),0)))</f>
      </c>
      <c r="J13" s="39"/>
      <c r="K13">
        <f>IF(ISNA(MATCH(A13,data!A:A,0)),0,1)</f>
        <v>0</v>
      </c>
    </row>
    <row r="14" spans="1:11" ht="25.5" customHeight="1">
      <c r="A14" s="223">
        <v>79</v>
      </c>
      <c r="B14" s="266" t="s">
        <v>663</v>
      </c>
      <c r="C14" s="49" t="s">
        <v>145</v>
      </c>
      <c r="D14" s="317">
        <f>IF(ISNA(VLOOKUP($A14,data!table,MATCH($D$5&amp;"-"&amp;31,data!tableheader,0),0)),"",IF(VLOOKUP($A14,data!table,MATCH($D$5&amp;"-"&amp;31,data!tableheader,0),0)="-","",VLOOKUP($A14,data!table,MATCH($D$5&amp;"-"&amp;31,data!tableheader,0),0)))</f>
      </c>
      <c r="E14" s="317">
        <f>IF(ISNA(VLOOKUP($A14,data!table,MATCH($D$5&amp;"-"&amp;51,data!tableheader,0),0)),"",IF(VLOOKUP($A14,data!table,MATCH($D$5&amp;"-"&amp;51,data!tableheader,0),0)="-","",VLOOKUP($A14,data!table,MATCH($D$5&amp;"-"&amp;51,data!tableheader,0),0)))</f>
      </c>
      <c r="F14" s="317">
        <f>IF(ISNA(VLOOKUP($A14,data!table,MATCH($F$5&amp;"-"&amp;31,data!tableheader,0),0)),"",IF(VLOOKUP($A14,data!table,MATCH($F$5&amp;"-"&amp;31,data!tableheader,0),0)="-","",VLOOKUP($A14,data!table,MATCH($F$5&amp;"-"&amp;31,data!tableheader,0),0)))</f>
      </c>
      <c r="G14" s="317">
        <f>IF(ISNA(VLOOKUP($A14,data!table,MATCH($F$5&amp;"-"&amp;51,data!tableheader,0),0)),"",IF(VLOOKUP($A14,data!table,MATCH($F$5&amp;"-"&amp;51,data!tableheader,0),0)="-","",VLOOKUP($A14,data!table,MATCH($F$5&amp;"-"&amp;51,data!tableheader,0),0)))</f>
      </c>
      <c r="H14" s="317">
        <f>IF(ISNA(VLOOKUP($A14,data!table,MATCH($H$5&amp;"-"&amp;31,data!tableheader,0),0)),"",IF(VLOOKUP($A14,data!table,MATCH($H$5&amp;"-"&amp;31,data!tableheader,0),0)="-","",VLOOKUP($A14,data!table,MATCH($H$5&amp;"-"&amp;31,data!tableheader,0),0)))</f>
      </c>
      <c r="I14" s="317">
        <f>IF(ISNA(VLOOKUP($A14,data!table,MATCH($H$5&amp;"-"&amp;51,data!tableheader,0),0)),"",IF(VLOOKUP($A14,data!table,MATCH($H$5&amp;"-"&amp;51,data!tableheader,0),0)="-","",VLOOKUP($A14,data!table,MATCH($H$5&amp;"-"&amp;51,data!tableheader,0),0)))</f>
      </c>
      <c r="J14" s="39"/>
      <c r="K14">
        <f>IF(ISNA(MATCH(A14,data!A:A,0)),0,1)</f>
        <v>0</v>
      </c>
    </row>
    <row r="15" spans="1:11" ht="25.5" customHeight="1">
      <c r="A15" s="223">
        <v>83</v>
      </c>
      <c r="B15" s="266" t="s">
        <v>664</v>
      </c>
      <c r="C15" s="49" t="s">
        <v>146</v>
      </c>
      <c r="D15" s="317">
        <f>IF(ISNA(VLOOKUP($A15,data!table,MATCH($D$5&amp;"-"&amp;31,data!tableheader,0),0)),"",IF(VLOOKUP($A15,data!table,MATCH($D$5&amp;"-"&amp;31,data!tableheader,0),0)="-","",VLOOKUP($A15,data!table,MATCH($D$5&amp;"-"&amp;31,data!tableheader,0),0)))</f>
      </c>
      <c r="E15" s="317">
        <f>IF(ISNA(VLOOKUP($A15,data!table,MATCH($D$5&amp;"-"&amp;51,data!tableheader,0),0)),"",IF(VLOOKUP($A15,data!table,MATCH($D$5&amp;"-"&amp;51,data!tableheader,0),0)="-","",VLOOKUP($A15,data!table,MATCH($D$5&amp;"-"&amp;51,data!tableheader,0),0)))</f>
      </c>
      <c r="F15" s="317">
        <f>IF(ISNA(VLOOKUP($A15,data!table,MATCH($F$5&amp;"-"&amp;31,data!tableheader,0),0)),"",IF(VLOOKUP($A15,data!table,MATCH($F$5&amp;"-"&amp;31,data!tableheader,0),0)="-","",VLOOKUP($A15,data!table,MATCH($F$5&amp;"-"&amp;31,data!tableheader,0),0)))</f>
      </c>
      <c r="G15" s="317">
        <f>IF(ISNA(VLOOKUP($A15,data!table,MATCH($F$5&amp;"-"&amp;51,data!tableheader,0),0)),"",IF(VLOOKUP($A15,data!table,MATCH($F$5&amp;"-"&amp;51,data!tableheader,0),0)="-","",VLOOKUP($A15,data!table,MATCH($F$5&amp;"-"&amp;51,data!tableheader,0),0)))</f>
      </c>
      <c r="H15" s="317">
        <f>IF(ISNA(VLOOKUP($A15,data!table,MATCH($H$5&amp;"-"&amp;31,data!tableheader,0),0)),"",IF(VLOOKUP($A15,data!table,MATCH($H$5&amp;"-"&amp;31,data!tableheader,0),0)="-","",VLOOKUP($A15,data!table,MATCH($H$5&amp;"-"&amp;31,data!tableheader,0),0)))</f>
      </c>
      <c r="I15" s="317">
        <f>IF(ISNA(VLOOKUP($A15,data!table,MATCH($H$5&amp;"-"&amp;51,data!tableheader,0),0)),"",IF(VLOOKUP($A15,data!table,MATCH($H$5&amp;"-"&amp;51,data!tableheader,0),0)="-","",VLOOKUP($A15,data!table,MATCH($H$5&amp;"-"&amp;51,data!tableheader,0),0)))</f>
      </c>
      <c r="J15" s="39"/>
      <c r="K15">
        <f>IF(ISNA(MATCH(A15,data!A:A,0)),0,1)</f>
        <v>0</v>
      </c>
    </row>
    <row r="16" spans="1:11" ht="25.5" customHeight="1">
      <c r="A16" s="223">
        <v>89</v>
      </c>
      <c r="B16" s="269" t="s">
        <v>665</v>
      </c>
      <c r="C16" s="49" t="s">
        <v>147</v>
      </c>
      <c r="D16" s="317">
        <f>IF(ISNA(VLOOKUP($A16,data!table,MATCH($D$5&amp;"-"&amp;31,data!tableheader,0),0)),"",IF(VLOOKUP($A16,data!table,MATCH($D$5&amp;"-"&amp;31,data!tableheader,0),0)="-","",VLOOKUP($A16,data!table,MATCH($D$5&amp;"-"&amp;31,data!tableheader,0),0)))</f>
      </c>
      <c r="E16" s="317">
        <f>IF(ISNA(VLOOKUP($A16,data!table,MATCH($D$5&amp;"-"&amp;51,data!tableheader,0),0)),"",IF(VLOOKUP($A16,data!table,MATCH($D$5&amp;"-"&amp;51,data!tableheader,0),0)="-","",VLOOKUP($A16,data!table,MATCH($D$5&amp;"-"&amp;51,data!tableheader,0),0)))</f>
      </c>
      <c r="F16" s="317">
        <f>IF(ISNA(VLOOKUP($A16,data!table,MATCH($F$5&amp;"-"&amp;31,data!tableheader,0),0)),"",IF(VLOOKUP($A16,data!table,MATCH($F$5&amp;"-"&amp;31,data!tableheader,0),0)="-","",VLOOKUP($A16,data!table,MATCH($F$5&amp;"-"&amp;31,data!tableheader,0),0)))</f>
      </c>
      <c r="G16" s="317">
        <f>IF(ISNA(VLOOKUP($A16,data!table,MATCH($F$5&amp;"-"&amp;51,data!tableheader,0),0)),"",IF(VLOOKUP($A16,data!table,MATCH($F$5&amp;"-"&amp;51,data!tableheader,0),0)="-","",VLOOKUP($A16,data!table,MATCH($F$5&amp;"-"&amp;51,data!tableheader,0),0)))</f>
      </c>
      <c r="H16" s="317">
        <f>IF(ISNA(VLOOKUP($A16,data!table,MATCH($H$5&amp;"-"&amp;31,data!tableheader,0),0)),"",IF(VLOOKUP($A16,data!table,MATCH($H$5&amp;"-"&amp;31,data!tableheader,0),0)="-","",VLOOKUP($A16,data!table,MATCH($H$5&amp;"-"&amp;31,data!tableheader,0),0)))</f>
      </c>
      <c r="I16" s="317">
        <f>IF(ISNA(VLOOKUP($A16,data!table,MATCH($H$5&amp;"-"&amp;51,data!tableheader,0),0)),"",IF(VLOOKUP($A16,data!table,MATCH($H$5&amp;"-"&amp;51,data!tableheader,0),0)="-","",VLOOKUP($A16,data!table,MATCH($H$5&amp;"-"&amp;51,data!tableheader,0),0)))</f>
      </c>
      <c r="J16" s="39"/>
      <c r="K16">
        <f>IF(ISNA(MATCH(A16,data!A:A,0)),0,1)</f>
        <v>0</v>
      </c>
    </row>
    <row r="17" spans="1:11" ht="25.5" customHeight="1">
      <c r="A17" s="223">
        <v>101</v>
      </c>
      <c r="B17" s="269" t="s">
        <v>665</v>
      </c>
      <c r="C17" s="49" t="s">
        <v>148</v>
      </c>
      <c r="D17" s="317">
        <f>IF(ISNA(VLOOKUP($A17,data!table,MATCH($D$5&amp;"-"&amp;31,data!tableheader,0),0)),"",IF(VLOOKUP($A17,data!table,MATCH($D$5&amp;"-"&amp;31,data!tableheader,0),0)="-","",VLOOKUP($A17,data!table,MATCH($D$5&amp;"-"&amp;31,data!tableheader,0),0)))</f>
      </c>
      <c r="E17" s="317">
        <f>IF(ISNA(VLOOKUP($A17,data!table,MATCH($D$5&amp;"-"&amp;51,data!tableheader,0),0)),"",IF(VLOOKUP($A17,data!table,MATCH($D$5&amp;"-"&amp;51,data!tableheader,0),0)="-","",VLOOKUP($A17,data!table,MATCH($D$5&amp;"-"&amp;51,data!tableheader,0),0)))</f>
      </c>
      <c r="F17" s="317">
        <f>IF(ISNA(VLOOKUP($A17,data!table,MATCH($F$5&amp;"-"&amp;31,data!tableheader,0),0)),"",IF(VLOOKUP($A17,data!table,MATCH($F$5&amp;"-"&amp;31,data!tableheader,0),0)="-","",VLOOKUP($A17,data!table,MATCH($F$5&amp;"-"&amp;31,data!tableheader,0),0)))</f>
      </c>
      <c r="G17" s="317">
        <f>IF(ISNA(VLOOKUP($A17,data!table,MATCH($F$5&amp;"-"&amp;51,data!tableheader,0),0)),"",IF(VLOOKUP($A17,data!table,MATCH($F$5&amp;"-"&amp;51,data!tableheader,0),0)="-","",VLOOKUP($A17,data!table,MATCH($F$5&amp;"-"&amp;51,data!tableheader,0),0)))</f>
      </c>
      <c r="H17" s="317">
        <f>IF(ISNA(VLOOKUP($A17,data!table,MATCH($H$5&amp;"-"&amp;31,data!tableheader,0),0)),"",IF(VLOOKUP($A17,data!table,MATCH($H$5&amp;"-"&amp;31,data!tableheader,0),0)="-","",VLOOKUP($A17,data!table,MATCH($H$5&amp;"-"&amp;31,data!tableheader,0),0)))</f>
      </c>
      <c r="I17" s="317">
        <f>IF(ISNA(VLOOKUP($A17,data!table,MATCH($H$5&amp;"-"&amp;51,data!tableheader,0),0)),"",IF(VLOOKUP($A17,data!table,MATCH($H$5&amp;"-"&amp;51,data!tableheader,0),0)="-","",VLOOKUP($A17,data!table,MATCH($H$5&amp;"-"&amp;51,data!tableheader,0),0)))</f>
      </c>
      <c r="J17" s="39"/>
      <c r="K17">
        <f>IF(ISNA(MATCH(A17,data!A:A,0)),0,1)</f>
        <v>0</v>
      </c>
    </row>
    <row r="18" spans="1:11" ht="25.5" customHeight="1">
      <c r="A18" s="223">
        <v>92</v>
      </c>
      <c r="B18" s="269" t="s">
        <v>665</v>
      </c>
      <c r="C18" s="49" t="s">
        <v>149</v>
      </c>
      <c r="D18" s="317">
        <f>IF(ISNA(VLOOKUP($A18,data!table,MATCH($D$5&amp;"-"&amp;31,data!tableheader,0),0)),"",IF(VLOOKUP($A18,data!table,MATCH($D$5&amp;"-"&amp;31,data!tableheader,0),0)="-","",VLOOKUP($A18,data!table,MATCH($D$5&amp;"-"&amp;31,data!tableheader,0),0)))</f>
      </c>
      <c r="E18" s="317">
        <f>IF(ISNA(VLOOKUP($A18,data!table,MATCH($D$5&amp;"-"&amp;51,data!tableheader,0),0)),"",IF(VLOOKUP($A18,data!table,MATCH($D$5&amp;"-"&amp;51,data!tableheader,0),0)="-","",VLOOKUP($A18,data!table,MATCH($D$5&amp;"-"&amp;51,data!tableheader,0),0)))</f>
      </c>
      <c r="F18" s="317">
        <f>IF(ISNA(VLOOKUP($A18,data!table,MATCH($F$5&amp;"-"&amp;31,data!tableheader,0),0)),"",IF(VLOOKUP($A18,data!table,MATCH($F$5&amp;"-"&amp;31,data!tableheader,0),0)="-","",VLOOKUP($A18,data!table,MATCH($F$5&amp;"-"&amp;31,data!tableheader,0),0)))</f>
      </c>
      <c r="G18" s="317">
        <f>IF(ISNA(VLOOKUP($A18,data!table,MATCH($F$5&amp;"-"&amp;51,data!tableheader,0),0)),"",IF(VLOOKUP($A18,data!table,MATCH($F$5&amp;"-"&amp;51,data!tableheader,0),0)="-","",VLOOKUP($A18,data!table,MATCH($F$5&amp;"-"&amp;51,data!tableheader,0),0)))</f>
      </c>
      <c r="H18" s="317">
        <f>IF(ISNA(VLOOKUP($A18,data!table,MATCH($H$5&amp;"-"&amp;31,data!tableheader,0),0)),"",IF(VLOOKUP($A18,data!table,MATCH($H$5&amp;"-"&amp;31,data!tableheader,0),0)="-","",VLOOKUP($A18,data!table,MATCH($H$5&amp;"-"&amp;31,data!tableheader,0),0)))</f>
      </c>
      <c r="I18" s="317">
        <f>IF(ISNA(VLOOKUP($A18,data!table,MATCH($H$5&amp;"-"&amp;51,data!tableheader,0),0)),"",IF(VLOOKUP($A18,data!table,MATCH($H$5&amp;"-"&amp;51,data!tableheader,0),0)="-","",VLOOKUP($A18,data!table,MATCH($H$5&amp;"-"&amp;51,data!tableheader,0),0)))</f>
      </c>
      <c r="J18" s="39"/>
      <c r="K18">
        <f>IF(ISNA(MATCH(A18,data!A:A,0)),0,1)</f>
        <v>0</v>
      </c>
    </row>
    <row r="19" spans="1:11" ht="25.5" customHeight="1">
      <c r="A19" s="223">
        <v>94</v>
      </c>
      <c r="B19" s="269" t="s">
        <v>665</v>
      </c>
      <c r="C19" s="49" t="s">
        <v>150</v>
      </c>
      <c r="D19" s="317">
        <f>IF(ISNA(VLOOKUP($A19,data!table,MATCH($D$5&amp;"-"&amp;31,data!tableheader,0),0)),"",IF(VLOOKUP($A19,data!table,MATCH($D$5&amp;"-"&amp;31,data!tableheader,0),0)="-","",VLOOKUP($A19,data!table,MATCH($D$5&amp;"-"&amp;31,data!tableheader,0),0)))</f>
      </c>
      <c r="E19" s="317">
        <f>IF(ISNA(VLOOKUP($A19,data!table,MATCH($D$5&amp;"-"&amp;51,data!tableheader,0),0)),"",IF(VLOOKUP($A19,data!table,MATCH($D$5&amp;"-"&amp;51,data!tableheader,0),0)="-","",VLOOKUP($A19,data!table,MATCH($D$5&amp;"-"&amp;51,data!tableheader,0),0)))</f>
      </c>
      <c r="F19" s="317">
        <f>IF(ISNA(VLOOKUP($A19,data!table,MATCH($F$5&amp;"-"&amp;31,data!tableheader,0),0)),"",IF(VLOOKUP($A19,data!table,MATCH($F$5&amp;"-"&amp;31,data!tableheader,0),0)="-","",VLOOKUP($A19,data!table,MATCH($F$5&amp;"-"&amp;31,data!tableheader,0),0)))</f>
      </c>
      <c r="G19" s="317">
        <f>IF(ISNA(VLOOKUP($A19,data!table,MATCH($F$5&amp;"-"&amp;51,data!tableheader,0),0)),"",IF(VLOOKUP($A19,data!table,MATCH($F$5&amp;"-"&amp;51,data!tableheader,0),0)="-","",VLOOKUP($A19,data!table,MATCH($F$5&amp;"-"&amp;51,data!tableheader,0),0)))</f>
      </c>
      <c r="H19" s="317">
        <f>IF(ISNA(VLOOKUP($A19,data!table,MATCH($H$5&amp;"-"&amp;31,data!tableheader,0),0)),"",IF(VLOOKUP($A19,data!table,MATCH($H$5&amp;"-"&amp;31,data!tableheader,0),0)="-","",VLOOKUP($A19,data!table,MATCH($H$5&amp;"-"&amp;31,data!tableheader,0),0)))</f>
      </c>
      <c r="I19" s="317">
        <f>IF(ISNA(VLOOKUP($A19,data!table,MATCH($H$5&amp;"-"&amp;51,data!tableheader,0),0)),"",IF(VLOOKUP($A19,data!table,MATCH($H$5&amp;"-"&amp;51,data!tableheader,0),0)="-","",VLOOKUP($A19,data!table,MATCH($H$5&amp;"-"&amp;51,data!tableheader,0),0)))</f>
      </c>
      <c r="J19" s="39"/>
      <c r="K19">
        <f>IF(ISNA(MATCH(A19,data!A:A,0)),0,1)</f>
        <v>0</v>
      </c>
    </row>
    <row r="20" spans="1:11" ht="25.5" customHeight="1">
      <c r="A20" s="223">
        <v>97</v>
      </c>
      <c r="B20" s="269" t="s">
        <v>665</v>
      </c>
      <c r="C20" s="49" t="s">
        <v>582</v>
      </c>
      <c r="D20" s="317">
        <f>IF(ISNA(VLOOKUP($A20,data!table,MATCH($D$5&amp;"-"&amp;31,data!tableheader,0),0)),"",IF(VLOOKUP($A20,data!table,MATCH($D$5&amp;"-"&amp;31,data!tableheader,0),0)="-","",VLOOKUP($A20,data!table,MATCH($D$5&amp;"-"&amp;31,data!tableheader,0),0)))</f>
      </c>
      <c r="E20" s="317">
        <f>IF(ISNA(VLOOKUP($A20,data!table,MATCH($D$5&amp;"-"&amp;51,data!tableheader,0),0)),"",IF(VLOOKUP($A20,data!table,MATCH($D$5&amp;"-"&amp;51,data!tableheader,0),0)="-","",VLOOKUP($A20,data!table,MATCH($D$5&amp;"-"&amp;51,data!tableheader,0),0)))</f>
      </c>
      <c r="F20" s="317">
        <f>IF(ISNA(VLOOKUP($A20,data!table,MATCH($F$5&amp;"-"&amp;31,data!tableheader,0),0)),"",IF(VLOOKUP($A20,data!table,MATCH($F$5&amp;"-"&amp;31,data!tableheader,0),0)="-","",VLOOKUP($A20,data!table,MATCH($F$5&amp;"-"&amp;31,data!tableheader,0),0)))</f>
      </c>
      <c r="G20" s="317">
        <f>IF(ISNA(VLOOKUP($A20,data!table,MATCH($F$5&amp;"-"&amp;51,data!tableheader,0),0)),"",IF(VLOOKUP($A20,data!table,MATCH($F$5&amp;"-"&amp;51,data!tableheader,0),0)="-","",VLOOKUP($A20,data!table,MATCH($F$5&amp;"-"&amp;51,data!tableheader,0),0)))</f>
      </c>
      <c r="H20" s="317">
        <f>IF(ISNA(VLOOKUP($A20,data!table,MATCH($H$5&amp;"-"&amp;31,data!tableheader,0),0)),"",IF(VLOOKUP($A20,data!table,MATCH($H$5&amp;"-"&amp;31,data!tableheader,0),0)="-","",VLOOKUP($A20,data!table,MATCH($H$5&amp;"-"&amp;31,data!tableheader,0),0)))</f>
      </c>
      <c r="I20" s="317">
        <f>IF(ISNA(VLOOKUP($A20,data!table,MATCH($H$5&amp;"-"&amp;51,data!tableheader,0),0)),"",IF(VLOOKUP($A20,data!table,MATCH($H$5&amp;"-"&amp;51,data!tableheader,0),0)="-","",VLOOKUP($A20,data!table,MATCH($H$5&amp;"-"&amp;51,data!tableheader,0),0)))</f>
      </c>
      <c r="J20" s="39"/>
      <c r="K20">
        <f>IF(ISNA(MATCH(A20,data!A:A,0)),0,1)</f>
        <v>0</v>
      </c>
    </row>
    <row r="21" spans="1:11" ht="25.5" customHeight="1">
      <c r="A21" s="223">
        <v>103</v>
      </c>
      <c r="B21" s="269" t="s">
        <v>665</v>
      </c>
      <c r="C21" s="49" t="s">
        <v>852</v>
      </c>
      <c r="D21" s="317">
        <f>IF(ISNA(VLOOKUP($A21,data!table,MATCH($D$5&amp;"-"&amp;31,data!tableheader,0),0)),"",IF(VLOOKUP($A21,data!table,MATCH($D$5&amp;"-"&amp;31,data!tableheader,0),0)="-","",VLOOKUP($A21,data!table,MATCH($D$5&amp;"-"&amp;31,data!tableheader,0),0)))</f>
      </c>
      <c r="E21" s="317">
        <f>IF(ISNA(VLOOKUP($A21,data!table,MATCH($D$5&amp;"-"&amp;51,data!tableheader,0),0)),"",IF(VLOOKUP($A21,data!table,MATCH($D$5&amp;"-"&amp;51,data!tableheader,0),0)="-","",VLOOKUP($A21,data!table,MATCH($D$5&amp;"-"&amp;51,data!tableheader,0),0)))</f>
      </c>
      <c r="F21" s="317">
        <f>IF(ISNA(VLOOKUP($A21,data!table,MATCH($F$5&amp;"-"&amp;31,data!tableheader,0),0)),"",IF(VLOOKUP($A21,data!table,MATCH($F$5&amp;"-"&amp;31,data!tableheader,0),0)="-","",VLOOKUP($A21,data!table,MATCH($F$5&amp;"-"&amp;31,data!tableheader,0),0)))</f>
      </c>
      <c r="G21" s="317">
        <f>IF(ISNA(VLOOKUP($A21,data!table,MATCH($F$5&amp;"-"&amp;51,data!tableheader,0),0)),"",IF(VLOOKUP($A21,data!table,MATCH($F$5&amp;"-"&amp;51,data!tableheader,0),0)="-","",VLOOKUP($A21,data!table,MATCH($F$5&amp;"-"&amp;51,data!tableheader,0),0)))</f>
      </c>
      <c r="H21" s="317">
        <f>IF(ISNA(VLOOKUP($A21,data!table,MATCH($H$5&amp;"-"&amp;31,data!tableheader,0),0)),"",IF(VLOOKUP($A21,data!table,MATCH($H$5&amp;"-"&amp;31,data!tableheader,0),0)="-","",VLOOKUP($A21,data!table,MATCH($H$5&amp;"-"&amp;31,data!tableheader,0),0)))</f>
      </c>
      <c r="I21" s="317">
        <f>IF(ISNA(VLOOKUP($A21,data!table,MATCH($H$5&amp;"-"&amp;51,data!tableheader,0),0)),"",IF(VLOOKUP($A21,data!table,MATCH($H$5&amp;"-"&amp;51,data!tableheader,0),0)="-","",VLOOKUP($A21,data!table,MATCH($H$5&amp;"-"&amp;51,data!tableheader,0),0)))</f>
      </c>
      <c r="J21" s="39"/>
      <c r="K21">
        <f>IF(ISNA(MATCH(A21,data!A:A,0)),0,1)</f>
        <v>0</v>
      </c>
    </row>
    <row r="22" spans="1:11" ht="25.5" customHeight="1">
      <c r="A22" s="223">
        <v>108</v>
      </c>
      <c r="B22" s="269" t="s">
        <v>665</v>
      </c>
      <c r="C22" s="49" t="s">
        <v>443</v>
      </c>
      <c r="D22" s="317">
        <f>IF(ISNA(VLOOKUP($A22,data!table,MATCH($D$5&amp;"-"&amp;31,data!tableheader,0),0)),"",IF(VLOOKUP($A22,data!table,MATCH($D$5&amp;"-"&amp;31,data!tableheader,0),0)="-","",VLOOKUP($A22,data!table,MATCH($D$5&amp;"-"&amp;31,data!tableheader,0),0)))</f>
      </c>
      <c r="E22" s="317">
        <f>IF(ISNA(VLOOKUP($A22,data!table,MATCH($D$5&amp;"-"&amp;51,data!tableheader,0),0)),"",IF(VLOOKUP($A22,data!table,MATCH($D$5&amp;"-"&amp;51,data!tableheader,0),0)="-","",VLOOKUP($A22,data!table,MATCH($D$5&amp;"-"&amp;51,data!tableheader,0),0)))</f>
      </c>
      <c r="F22" s="317">
        <f>IF(ISNA(VLOOKUP($A22,data!table,MATCH($F$5&amp;"-"&amp;31,data!tableheader,0),0)),"",IF(VLOOKUP($A22,data!table,MATCH($F$5&amp;"-"&amp;31,data!tableheader,0),0)="-","",VLOOKUP($A22,data!table,MATCH($F$5&amp;"-"&amp;31,data!tableheader,0),0)))</f>
      </c>
      <c r="G22" s="317">
        <f>IF(ISNA(VLOOKUP($A22,data!table,MATCH($F$5&amp;"-"&amp;51,data!tableheader,0),0)),"",IF(VLOOKUP($A22,data!table,MATCH($F$5&amp;"-"&amp;51,data!tableheader,0),0)="-","",VLOOKUP($A22,data!table,MATCH($F$5&amp;"-"&amp;51,data!tableheader,0),0)))</f>
      </c>
      <c r="H22" s="317">
        <f>IF(ISNA(VLOOKUP($A22,data!table,MATCH($H$5&amp;"-"&amp;31,data!tableheader,0),0)),"",IF(VLOOKUP($A22,data!table,MATCH($H$5&amp;"-"&amp;31,data!tableheader,0),0)="-","",VLOOKUP($A22,data!table,MATCH($H$5&amp;"-"&amp;31,data!tableheader,0),0)))</f>
      </c>
      <c r="I22" s="317">
        <f>IF(ISNA(VLOOKUP($A22,data!table,MATCH($H$5&amp;"-"&amp;51,data!tableheader,0),0)),"",IF(VLOOKUP($A22,data!table,MATCH($H$5&amp;"-"&amp;51,data!tableheader,0),0)="-","",VLOOKUP($A22,data!table,MATCH($H$5&amp;"-"&amp;51,data!tableheader,0),0)))</f>
      </c>
      <c r="J22" s="39"/>
      <c r="K22">
        <f>IF(ISNA(MATCH(A22,data!A:A,0)),0,1)</f>
        <v>0</v>
      </c>
    </row>
    <row r="23" spans="1:11" ht="25.5" customHeight="1">
      <c r="A23" s="223"/>
      <c r="B23" s="267"/>
      <c r="C23" s="224" t="s">
        <v>441</v>
      </c>
      <c r="D23" s="317"/>
      <c r="E23" s="317"/>
      <c r="F23" s="317"/>
      <c r="G23" s="317"/>
      <c r="H23" s="317"/>
      <c r="I23" s="317"/>
      <c r="J23" s="39"/>
      <c r="K23">
        <v>1</v>
      </c>
    </row>
    <row r="24" spans="1:11" ht="25.5" customHeight="1">
      <c r="A24" s="223"/>
      <c r="B24" s="268"/>
      <c r="C24" s="50" t="s">
        <v>555</v>
      </c>
      <c r="D24" s="315"/>
      <c r="E24" s="316">
        <f>IF(Cubierta!$A$5="Excel Version",SUM(E25:E32),"")</f>
      </c>
      <c r="F24" s="315"/>
      <c r="G24" s="316">
        <f>IF(Cubierta!$A$5="Excel Version",SUM(G25:G32),"")</f>
      </c>
      <c r="H24" s="315"/>
      <c r="I24" s="316">
        <f>IF(Cubierta!$A$5="Excel Version",SUM(I25:I32),"")</f>
      </c>
      <c r="J24" s="39"/>
      <c r="K24">
        <f>IF(SUM(K25:K32)&gt;0,1,0)</f>
        <v>1</v>
      </c>
    </row>
    <row r="25" spans="1:11" ht="25.5" customHeight="1">
      <c r="A25" s="223">
        <v>125</v>
      </c>
      <c r="B25" s="266" t="s">
        <v>666</v>
      </c>
      <c r="C25" s="49" t="s">
        <v>153</v>
      </c>
      <c r="D25" s="317">
        <f>IF(ISNA(VLOOKUP($A25,data!table,MATCH($D$5&amp;"-"&amp;31,data!tableheader,0),0)),"",IF(VLOOKUP($A25,data!table,MATCH($D$5&amp;"-"&amp;31,data!tableheader,0),0)="-","",VLOOKUP($A25,data!table,MATCH($D$5&amp;"-"&amp;31,data!tableheader,0),0)))</f>
      </c>
      <c r="E25" s="317">
        <f>IF(ISNA(VLOOKUP($A25,data!table,MATCH($D$5&amp;"-"&amp;51,data!tableheader,0),0)),"",IF(VLOOKUP($A25,data!table,MATCH($D$5&amp;"-"&amp;51,data!tableheader,0),0)="-","",VLOOKUP($A25,data!table,MATCH($D$5&amp;"-"&amp;51,data!tableheader,0),0)))</f>
      </c>
      <c r="F25" s="317">
        <f>IF(ISNA(VLOOKUP($A25,data!table,MATCH($F$5&amp;"-"&amp;31,data!tableheader,0),0)),"",IF(VLOOKUP($A25,data!table,MATCH($F$5&amp;"-"&amp;31,data!tableheader,0),0)="-","",VLOOKUP($A25,data!table,MATCH($F$5&amp;"-"&amp;31,data!tableheader,0),0)))</f>
      </c>
      <c r="G25" s="317">
        <f>IF(ISNA(VLOOKUP($A25,data!table,MATCH($F$5&amp;"-"&amp;51,data!tableheader,0),0)),"",IF(VLOOKUP($A25,data!table,MATCH($F$5&amp;"-"&amp;51,data!tableheader,0),0)="-","",VLOOKUP($A25,data!table,MATCH($F$5&amp;"-"&amp;51,data!tableheader,0),0)))</f>
      </c>
      <c r="H25" s="317">
        <f>IF(ISNA(VLOOKUP($A25,data!table,MATCH($H$5&amp;"-"&amp;31,data!tableheader,0),0)),"",IF(VLOOKUP($A25,data!table,MATCH($H$5&amp;"-"&amp;31,data!tableheader,0),0)="-","",VLOOKUP($A25,data!table,MATCH($H$5&amp;"-"&amp;31,data!tableheader,0),0)))</f>
      </c>
      <c r="I25" s="317">
        <f>IF(ISNA(VLOOKUP($A25,data!table,MATCH($H$5&amp;"-"&amp;51,data!tableheader,0),0)),"",IF(VLOOKUP($A25,data!table,MATCH($H$5&amp;"-"&amp;51,data!tableheader,0),0)="-","",VLOOKUP($A25,data!table,MATCH($H$5&amp;"-"&amp;51,data!tableheader,0),0)))</f>
      </c>
      <c r="J25" s="39"/>
      <c r="K25">
        <f>IF(ISNA(MATCH(A25,data!A:A,0)),0,1)</f>
        <v>0</v>
      </c>
    </row>
    <row r="26" spans="1:11" ht="25.5" customHeight="1">
      <c r="A26" s="223">
        <v>116</v>
      </c>
      <c r="B26" s="266" t="s">
        <v>667</v>
      </c>
      <c r="C26" s="49" t="s">
        <v>154</v>
      </c>
      <c r="D26" s="317">
        <f>IF(ISNA(VLOOKUP($A26,data!table,MATCH($D$5&amp;"-"&amp;31,data!tableheader,0),0)),"",IF(VLOOKUP($A26,data!table,MATCH($D$5&amp;"-"&amp;31,data!tableheader,0),0)="-","",VLOOKUP($A26,data!table,MATCH($D$5&amp;"-"&amp;31,data!tableheader,0),0)))</f>
      </c>
      <c r="E26" s="317">
        <f>IF(ISNA(VLOOKUP($A26,data!table,MATCH($D$5&amp;"-"&amp;51,data!tableheader,0),0)),"",IF(VLOOKUP($A26,data!table,MATCH($D$5&amp;"-"&amp;51,data!tableheader,0),0)="-","",VLOOKUP($A26,data!table,MATCH($D$5&amp;"-"&amp;51,data!tableheader,0),0)))</f>
      </c>
      <c r="F26" s="317">
        <f>IF(ISNA(VLOOKUP($A26,data!table,MATCH($F$5&amp;"-"&amp;31,data!tableheader,0),0)),"",IF(VLOOKUP($A26,data!table,MATCH($F$5&amp;"-"&amp;31,data!tableheader,0),0)="-","",VLOOKUP($A26,data!table,MATCH($F$5&amp;"-"&amp;31,data!tableheader,0),0)))</f>
      </c>
      <c r="G26" s="317">
        <f>IF(ISNA(VLOOKUP($A26,data!table,MATCH($F$5&amp;"-"&amp;51,data!tableheader,0),0)),"",IF(VLOOKUP($A26,data!table,MATCH($F$5&amp;"-"&amp;51,data!tableheader,0),0)="-","",VLOOKUP($A26,data!table,MATCH($F$5&amp;"-"&amp;51,data!tableheader,0),0)))</f>
      </c>
      <c r="H26" s="317">
        <f>IF(ISNA(VLOOKUP($A26,data!table,MATCH($H$5&amp;"-"&amp;31,data!tableheader,0),0)),"",IF(VLOOKUP($A26,data!table,MATCH($H$5&amp;"-"&amp;31,data!tableheader,0),0)="-","",VLOOKUP($A26,data!table,MATCH($H$5&amp;"-"&amp;31,data!tableheader,0),0)))</f>
      </c>
      <c r="I26" s="317">
        <f>IF(ISNA(VLOOKUP($A26,data!table,MATCH($H$5&amp;"-"&amp;51,data!tableheader,0),0)),"",IF(VLOOKUP($A26,data!table,MATCH($H$5&amp;"-"&amp;51,data!tableheader,0),0)="-","",VLOOKUP($A26,data!table,MATCH($H$5&amp;"-"&amp;51,data!tableheader,0),0)))</f>
      </c>
      <c r="J26" s="39"/>
      <c r="K26">
        <f>IF(ISNA(MATCH(A26,data!A:A,0)),0,1)</f>
        <v>0</v>
      </c>
    </row>
    <row r="27" spans="1:11" ht="25.5" customHeight="1">
      <c r="A27" s="223">
        <v>122</v>
      </c>
      <c r="B27" s="266" t="s">
        <v>668</v>
      </c>
      <c r="C27" s="49" t="s">
        <v>155</v>
      </c>
      <c r="D27" s="317">
        <f>IF(ISNA(VLOOKUP($A27,data!table,MATCH($D$5&amp;"-"&amp;31,data!tableheader,0),0)),"",IF(VLOOKUP($A27,data!table,MATCH($D$5&amp;"-"&amp;31,data!tableheader,0),0)="-","",VLOOKUP($A27,data!table,MATCH($D$5&amp;"-"&amp;31,data!tableheader,0),0)))</f>
      </c>
      <c r="E27" s="317">
        <f>IF(ISNA(VLOOKUP($A27,data!table,MATCH($D$5&amp;"-"&amp;51,data!tableheader,0),0)),"",IF(VLOOKUP($A27,data!table,MATCH($D$5&amp;"-"&amp;51,data!tableheader,0),0)="-","",VLOOKUP($A27,data!table,MATCH($D$5&amp;"-"&amp;51,data!tableheader,0),0)))</f>
      </c>
      <c r="F27" s="317">
        <f>IF(ISNA(VLOOKUP($A27,data!table,MATCH($F$5&amp;"-"&amp;31,data!tableheader,0),0)),"",IF(VLOOKUP($A27,data!table,MATCH($F$5&amp;"-"&amp;31,data!tableheader,0),0)="-","",VLOOKUP($A27,data!table,MATCH($F$5&amp;"-"&amp;31,data!tableheader,0),0)))</f>
      </c>
      <c r="G27" s="317">
        <f>IF(ISNA(VLOOKUP($A27,data!table,MATCH($F$5&amp;"-"&amp;51,data!tableheader,0),0)),"",IF(VLOOKUP($A27,data!table,MATCH($F$5&amp;"-"&amp;51,data!tableheader,0),0)="-","",VLOOKUP($A27,data!table,MATCH($F$5&amp;"-"&amp;51,data!tableheader,0),0)))</f>
      </c>
      <c r="H27" s="317">
        <f>IF(ISNA(VLOOKUP($A27,data!table,MATCH($H$5&amp;"-"&amp;31,data!tableheader,0),0)),"",IF(VLOOKUP($A27,data!table,MATCH($H$5&amp;"-"&amp;31,data!tableheader,0),0)="-","",VLOOKUP($A27,data!table,MATCH($H$5&amp;"-"&amp;31,data!tableheader,0),0)))</f>
      </c>
      <c r="I27" s="317">
        <f>IF(ISNA(VLOOKUP($A27,data!table,MATCH($H$5&amp;"-"&amp;51,data!tableheader,0),0)),"",IF(VLOOKUP($A27,data!table,MATCH($H$5&amp;"-"&amp;51,data!tableheader,0),0)="-","",VLOOKUP($A27,data!table,MATCH($H$5&amp;"-"&amp;51,data!tableheader,0),0)))</f>
      </c>
      <c r="J27" s="39"/>
      <c r="K27">
        <f>IF(ISNA(MATCH(A27,data!A:A,0)),0,1)</f>
        <v>0</v>
      </c>
    </row>
    <row r="28" spans="1:11" ht="25.5" customHeight="1">
      <c r="A28" s="223">
        <v>137</v>
      </c>
      <c r="B28" s="266" t="s">
        <v>669</v>
      </c>
      <c r="C28" s="49" t="s">
        <v>156</v>
      </c>
      <c r="D28" s="317">
        <f>IF(ISNA(VLOOKUP($A28,data!table,MATCH($D$5&amp;"-"&amp;31,data!tableheader,0),0)),"",IF(VLOOKUP($A28,data!table,MATCH($D$5&amp;"-"&amp;31,data!tableheader,0),0)="-","",VLOOKUP($A28,data!table,MATCH($D$5&amp;"-"&amp;31,data!tableheader,0),0)))</f>
      </c>
      <c r="E28" s="317">
        <f>IF(ISNA(VLOOKUP($A28,data!table,MATCH($D$5&amp;"-"&amp;51,data!tableheader,0),0)),"",IF(VLOOKUP($A28,data!table,MATCH($D$5&amp;"-"&amp;51,data!tableheader,0),0)="-","",VLOOKUP($A28,data!table,MATCH($D$5&amp;"-"&amp;51,data!tableheader,0),0)))</f>
      </c>
      <c r="F28" s="317">
        <f>IF(ISNA(VLOOKUP($A28,data!table,MATCH($F$5&amp;"-"&amp;31,data!tableheader,0),0)),"",IF(VLOOKUP($A28,data!table,MATCH($F$5&amp;"-"&amp;31,data!tableheader,0),0)="-","",VLOOKUP($A28,data!table,MATCH($F$5&amp;"-"&amp;31,data!tableheader,0),0)))</f>
      </c>
      <c r="G28" s="317">
        <f>IF(ISNA(VLOOKUP($A28,data!table,MATCH($F$5&amp;"-"&amp;51,data!tableheader,0),0)),"",IF(VLOOKUP($A28,data!table,MATCH($F$5&amp;"-"&amp;51,data!tableheader,0),0)="-","",VLOOKUP($A28,data!table,MATCH($F$5&amp;"-"&amp;51,data!tableheader,0),0)))</f>
      </c>
      <c r="H28" s="317">
        <f>IF(ISNA(VLOOKUP($A28,data!table,MATCH($H$5&amp;"-"&amp;31,data!tableheader,0),0)),"",IF(VLOOKUP($A28,data!table,MATCH($H$5&amp;"-"&amp;31,data!tableheader,0),0)="-","",VLOOKUP($A28,data!table,MATCH($H$5&amp;"-"&amp;31,data!tableheader,0),0)))</f>
      </c>
      <c r="I28" s="317">
        <f>IF(ISNA(VLOOKUP($A28,data!table,MATCH($H$5&amp;"-"&amp;51,data!tableheader,0),0)),"",IF(VLOOKUP($A28,data!table,MATCH($H$5&amp;"-"&amp;51,data!tableheader,0),0)="-","",VLOOKUP($A28,data!table,MATCH($H$5&amp;"-"&amp;51,data!tableheader,0),0)))</f>
      </c>
      <c r="J28" s="39"/>
      <c r="K28">
        <f>IF(ISNA(MATCH(A28,data!A:A,0)),0,1)</f>
        <v>0</v>
      </c>
    </row>
    <row r="29" spans="1:11" ht="25.5" customHeight="1">
      <c r="A29" s="223">
        <v>135</v>
      </c>
      <c r="B29" s="266" t="s">
        <v>670</v>
      </c>
      <c r="C29" s="49" t="s">
        <v>157</v>
      </c>
      <c r="D29" s="317">
        <f>IF(ISNA(VLOOKUP($A29,data!table,MATCH($D$5&amp;"-"&amp;31,data!tableheader,0),0)),"",IF(VLOOKUP($A29,data!table,MATCH($D$5&amp;"-"&amp;31,data!tableheader,0),0)="-","",VLOOKUP($A29,data!table,MATCH($D$5&amp;"-"&amp;31,data!tableheader,0),0)))</f>
      </c>
      <c r="E29" s="317">
        <f>IF(ISNA(VLOOKUP($A29,data!table,MATCH($D$5&amp;"-"&amp;51,data!tableheader,0),0)),"",IF(VLOOKUP($A29,data!table,MATCH($D$5&amp;"-"&amp;51,data!tableheader,0),0)="-","",VLOOKUP($A29,data!table,MATCH($D$5&amp;"-"&amp;51,data!tableheader,0),0)))</f>
      </c>
      <c r="F29" s="317">
        <f>IF(ISNA(VLOOKUP($A29,data!table,MATCH($F$5&amp;"-"&amp;31,data!tableheader,0),0)),"",IF(VLOOKUP($A29,data!table,MATCH($F$5&amp;"-"&amp;31,data!tableheader,0),0)="-","",VLOOKUP($A29,data!table,MATCH($F$5&amp;"-"&amp;31,data!tableheader,0),0)))</f>
      </c>
      <c r="G29" s="317">
        <f>IF(ISNA(VLOOKUP($A29,data!table,MATCH($F$5&amp;"-"&amp;51,data!tableheader,0),0)),"",IF(VLOOKUP($A29,data!table,MATCH($F$5&amp;"-"&amp;51,data!tableheader,0),0)="-","",VLOOKUP($A29,data!table,MATCH($F$5&amp;"-"&amp;51,data!tableheader,0),0)))</f>
      </c>
      <c r="H29" s="317">
        <f>IF(ISNA(VLOOKUP($A29,data!table,MATCH($H$5&amp;"-"&amp;31,data!tableheader,0),0)),"",IF(VLOOKUP($A29,data!table,MATCH($H$5&amp;"-"&amp;31,data!tableheader,0),0)="-","",VLOOKUP($A29,data!table,MATCH($H$5&amp;"-"&amp;31,data!tableheader,0),0)))</f>
      </c>
      <c r="I29" s="317">
        <f>IF(ISNA(VLOOKUP($A29,data!table,MATCH($H$5&amp;"-"&amp;51,data!tableheader,0),0)),"",IF(VLOOKUP($A29,data!table,MATCH($H$5&amp;"-"&amp;51,data!tableheader,0),0)="-","",VLOOKUP($A29,data!table,MATCH($H$5&amp;"-"&amp;51,data!tableheader,0),0)))</f>
      </c>
      <c r="J29" s="39"/>
      <c r="K29">
        <f>IF(ISNA(MATCH(A29,data!A:A,0)),0,1)</f>
        <v>0</v>
      </c>
    </row>
    <row r="30" spans="1:11" ht="25.5" customHeight="1">
      <c r="A30" s="223">
        <v>136</v>
      </c>
      <c r="B30" s="266" t="s">
        <v>670</v>
      </c>
      <c r="C30" s="49" t="s">
        <v>158</v>
      </c>
      <c r="D30" s="317">
        <f>IF(ISNA(VLOOKUP($A30,data!table,MATCH($D$5&amp;"-"&amp;31,data!tableheader,0),0)),"",IF(VLOOKUP($A30,data!table,MATCH($D$5&amp;"-"&amp;31,data!tableheader,0),0)="-","",VLOOKUP($A30,data!table,MATCH($D$5&amp;"-"&amp;31,data!tableheader,0),0)))</f>
      </c>
      <c r="E30" s="317">
        <f>IF(ISNA(VLOOKUP($A30,data!table,MATCH($D$5&amp;"-"&amp;51,data!tableheader,0),0)),"",IF(VLOOKUP($A30,data!table,MATCH($D$5&amp;"-"&amp;51,data!tableheader,0),0)="-","",VLOOKUP($A30,data!table,MATCH($D$5&amp;"-"&amp;51,data!tableheader,0),0)))</f>
      </c>
      <c r="F30" s="317">
        <f>IF(ISNA(VLOOKUP($A30,data!table,MATCH($F$5&amp;"-"&amp;31,data!tableheader,0),0)),"",IF(VLOOKUP($A30,data!table,MATCH($F$5&amp;"-"&amp;31,data!tableheader,0),0)="-","",VLOOKUP($A30,data!table,MATCH($F$5&amp;"-"&amp;31,data!tableheader,0),0)))</f>
      </c>
      <c r="G30" s="317">
        <f>IF(ISNA(VLOOKUP($A30,data!table,MATCH($F$5&amp;"-"&amp;51,data!tableheader,0),0)),"",IF(VLOOKUP($A30,data!table,MATCH($F$5&amp;"-"&amp;51,data!tableheader,0),0)="-","",VLOOKUP($A30,data!table,MATCH($F$5&amp;"-"&amp;51,data!tableheader,0),0)))</f>
      </c>
      <c r="H30" s="317">
        <f>IF(ISNA(VLOOKUP($A30,data!table,MATCH($H$5&amp;"-"&amp;31,data!tableheader,0),0)),"",IF(VLOOKUP($A30,data!table,MATCH($H$5&amp;"-"&amp;31,data!tableheader,0),0)="-","",VLOOKUP($A30,data!table,MATCH($H$5&amp;"-"&amp;31,data!tableheader,0),0)))</f>
      </c>
      <c r="I30" s="317">
        <f>IF(ISNA(VLOOKUP($A30,data!table,MATCH($H$5&amp;"-"&amp;51,data!tableheader,0),0)),"",IF(VLOOKUP($A30,data!table,MATCH($H$5&amp;"-"&amp;51,data!tableheader,0),0)="-","",VLOOKUP($A30,data!table,MATCH($H$5&amp;"-"&amp;51,data!tableheader,0),0)))</f>
      </c>
      <c r="J30" s="39"/>
      <c r="K30">
        <f>IF(ISNA(MATCH(A30,data!A:A,0)),0,1)</f>
        <v>0</v>
      </c>
    </row>
    <row r="31" spans="1:11" ht="25.5" customHeight="1">
      <c r="A31" s="223">
        <v>149</v>
      </c>
      <c r="B31" s="266" t="s">
        <v>670</v>
      </c>
      <c r="C31" s="151" t="s">
        <v>440</v>
      </c>
      <c r="D31" s="317">
        <f>IF(ISNA(VLOOKUP($A31,data!table,MATCH($D$5&amp;"-"&amp;31,data!tableheader,0),0)),"",IF(VLOOKUP($A31,data!table,MATCH($D$5&amp;"-"&amp;31,data!tableheader,0),0)="-","",VLOOKUP($A31,data!table,MATCH($D$5&amp;"-"&amp;31,data!tableheader,0),0)))</f>
      </c>
      <c r="E31" s="317">
        <f>IF(ISNA(VLOOKUP($A31,data!table,MATCH($D$5&amp;"-"&amp;51,data!tableheader,0),0)),"",IF(VLOOKUP($A31,data!table,MATCH($D$5&amp;"-"&amp;51,data!tableheader,0),0)="-","",VLOOKUP($A31,data!table,MATCH($D$5&amp;"-"&amp;51,data!tableheader,0),0)))</f>
      </c>
      <c r="F31" s="317">
        <f>IF(ISNA(VLOOKUP($A31,data!table,MATCH($F$5&amp;"-"&amp;31,data!tableheader,0),0)),"",IF(VLOOKUP($A31,data!table,MATCH($F$5&amp;"-"&amp;31,data!tableheader,0),0)="-","",VLOOKUP($A31,data!table,MATCH($F$5&amp;"-"&amp;31,data!tableheader,0),0)))</f>
      </c>
      <c r="G31" s="317">
        <f>IF(ISNA(VLOOKUP($A31,data!table,MATCH($F$5&amp;"-"&amp;51,data!tableheader,0),0)),"",IF(VLOOKUP($A31,data!table,MATCH($F$5&amp;"-"&amp;51,data!tableheader,0),0)="-","",VLOOKUP($A31,data!table,MATCH($F$5&amp;"-"&amp;51,data!tableheader,0),0)))</f>
      </c>
      <c r="H31" s="317">
        <f>IF(ISNA(VLOOKUP($A31,data!table,MATCH($H$5&amp;"-"&amp;31,data!tableheader,0),0)),"",IF(VLOOKUP($A31,data!table,MATCH($H$5&amp;"-"&amp;31,data!tableheader,0),0)="-","",VLOOKUP($A31,data!table,MATCH($H$5&amp;"-"&amp;31,data!tableheader,0),0)))</f>
      </c>
      <c r="I31" s="317">
        <f>IF(ISNA(VLOOKUP($A31,data!table,MATCH($H$5&amp;"-"&amp;51,data!tableheader,0),0)),"",IF(VLOOKUP($A31,data!table,MATCH($H$5&amp;"-"&amp;51,data!tableheader,0),0)="-","",VLOOKUP($A31,data!table,MATCH($H$5&amp;"-"&amp;51,data!tableheader,0),0)))</f>
      </c>
      <c r="J31" s="39"/>
      <c r="K31">
        <f>IF(ISNA(MATCH(A31,data!A:A,0)),0,1)</f>
        <v>0</v>
      </c>
    </row>
    <row r="32" spans="1:11" ht="25.5" customHeight="1">
      <c r="A32" s="223"/>
      <c r="B32" s="267"/>
      <c r="C32" s="224" t="s">
        <v>442</v>
      </c>
      <c r="D32" s="317"/>
      <c r="E32" s="317"/>
      <c r="F32" s="317"/>
      <c r="G32" s="317"/>
      <c r="H32" s="317"/>
      <c r="I32" s="317"/>
      <c r="J32" s="39"/>
      <c r="K32">
        <v>1</v>
      </c>
    </row>
    <row r="33" spans="1:11" ht="12.75">
      <c r="A33" s="223"/>
      <c r="B33" s="268"/>
      <c r="C33" s="50" t="s">
        <v>159</v>
      </c>
      <c r="D33" s="315"/>
      <c r="E33" s="316">
        <f>IF(Cubierta!$A$5="Excel Version",SUM(E34:E37),"")</f>
      </c>
      <c r="F33" s="315"/>
      <c r="G33" s="316">
        <f>IF(Cubierta!$A$5="Excel Version",SUM(G34:G37),"")</f>
      </c>
      <c r="H33" s="315"/>
      <c r="I33" s="316">
        <f>IF(Cubierta!$A$5="Excel Version",SUM(I34:I37),"")</f>
      </c>
      <c r="J33" s="39"/>
      <c r="K33">
        <f>IF(SUM(K34:K37)&gt;0,1,0)</f>
        <v>1</v>
      </c>
    </row>
    <row r="34" spans="1:11" ht="25.5" customHeight="1">
      <c r="A34" s="223">
        <v>156</v>
      </c>
      <c r="B34" s="266" t="s">
        <v>671</v>
      </c>
      <c r="C34" s="49" t="s">
        <v>160</v>
      </c>
      <c r="D34" s="317">
        <f>IF(ISNA(VLOOKUP($A34,data!table,MATCH($D$5&amp;"-"&amp;31,data!tableheader,0),0)),"",IF(VLOOKUP($A34,data!table,MATCH($D$5&amp;"-"&amp;31,data!tableheader,0),0)="-","",VLOOKUP($A34,data!table,MATCH($D$5&amp;"-"&amp;31,data!tableheader,0),0)))</f>
      </c>
      <c r="E34" s="317">
        <f>IF(ISNA(VLOOKUP($A34,data!table,MATCH($D$5&amp;"-"&amp;51,data!tableheader,0),0)),"",IF(VLOOKUP($A34,data!table,MATCH($D$5&amp;"-"&amp;51,data!tableheader,0),0)="-","",VLOOKUP($A34,data!table,MATCH($D$5&amp;"-"&amp;51,data!tableheader,0),0)))</f>
      </c>
      <c r="F34" s="317">
        <f>IF(ISNA(VLOOKUP($A34,data!table,MATCH($F$5&amp;"-"&amp;31,data!tableheader,0),0)),"",IF(VLOOKUP($A34,data!table,MATCH($F$5&amp;"-"&amp;31,data!tableheader,0),0)="-","",VLOOKUP($A34,data!table,MATCH($F$5&amp;"-"&amp;31,data!tableheader,0),0)))</f>
      </c>
      <c r="G34" s="317">
        <f>IF(ISNA(VLOOKUP($A34,data!table,MATCH($F$5&amp;"-"&amp;51,data!tableheader,0),0)),"",IF(VLOOKUP($A34,data!table,MATCH($F$5&amp;"-"&amp;51,data!tableheader,0),0)="-","",VLOOKUP($A34,data!table,MATCH($F$5&amp;"-"&amp;51,data!tableheader,0),0)))</f>
      </c>
      <c r="H34" s="317">
        <f>IF(ISNA(VLOOKUP($A34,data!table,MATCH($H$5&amp;"-"&amp;31,data!tableheader,0),0)),"",IF(VLOOKUP($A34,data!table,MATCH($H$5&amp;"-"&amp;31,data!tableheader,0),0)="-","",VLOOKUP($A34,data!table,MATCH($H$5&amp;"-"&amp;31,data!tableheader,0),0)))</f>
      </c>
      <c r="I34" s="317">
        <f>IF(ISNA(VLOOKUP($A34,data!table,MATCH($H$5&amp;"-"&amp;51,data!tableheader,0),0)),"",IF(VLOOKUP($A34,data!table,MATCH($H$5&amp;"-"&amp;51,data!tableheader,0),0)="-","",VLOOKUP($A34,data!table,MATCH($H$5&amp;"-"&amp;51,data!tableheader,0),0)))</f>
      </c>
      <c r="J34" s="39"/>
      <c r="K34">
        <f>IF(ISNA(MATCH(A34,data!A:A,0)),0,1)</f>
        <v>0</v>
      </c>
    </row>
    <row r="35" spans="1:11" ht="25.5" customHeight="1">
      <c r="A35" s="223">
        <v>157</v>
      </c>
      <c r="B35" s="266" t="s">
        <v>672</v>
      </c>
      <c r="C35" s="49" t="s">
        <v>161</v>
      </c>
      <c r="D35" s="317">
        <f>IF(ISNA(VLOOKUP($A35,data!table,MATCH($D$5&amp;"-"&amp;31,data!tableheader,0),0)),"",IF(VLOOKUP($A35,data!table,MATCH($D$5&amp;"-"&amp;31,data!tableheader,0),0)="-","",VLOOKUP($A35,data!table,MATCH($D$5&amp;"-"&amp;31,data!tableheader,0),0)))</f>
      </c>
      <c r="E35" s="317">
        <f>IF(ISNA(VLOOKUP($A35,data!table,MATCH($D$5&amp;"-"&amp;51,data!tableheader,0),0)),"",IF(VLOOKUP($A35,data!table,MATCH($D$5&amp;"-"&amp;51,data!tableheader,0),0)="-","",VLOOKUP($A35,data!table,MATCH($D$5&amp;"-"&amp;51,data!tableheader,0),0)))</f>
      </c>
      <c r="F35" s="317">
        <f>IF(ISNA(VLOOKUP($A35,data!table,MATCH($F$5&amp;"-"&amp;31,data!tableheader,0),0)),"",IF(VLOOKUP($A35,data!table,MATCH($F$5&amp;"-"&amp;31,data!tableheader,0),0)="-","",VLOOKUP($A35,data!table,MATCH($F$5&amp;"-"&amp;31,data!tableheader,0),0)))</f>
      </c>
      <c r="G35" s="317">
        <f>IF(ISNA(VLOOKUP($A35,data!table,MATCH($F$5&amp;"-"&amp;51,data!tableheader,0),0)),"",IF(VLOOKUP($A35,data!table,MATCH($F$5&amp;"-"&amp;51,data!tableheader,0),0)="-","",VLOOKUP($A35,data!table,MATCH($F$5&amp;"-"&amp;51,data!tableheader,0),0)))</f>
      </c>
      <c r="H35" s="317">
        <f>IF(ISNA(VLOOKUP($A35,data!table,MATCH($H$5&amp;"-"&amp;31,data!tableheader,0),0)),"",IF(VLOOKUP($A35,data!table,MATCH($H$5&amp;"-"&amp;31,data!tableheader,0),0)="-","",VLOOKUP($A35,data!table,MATCH($H$5&amp;"-"&amp;31,data!tableheader,0),0)))</f>
      </c>
      <c r="I35" s="317">
        <f>IF(ISNA(VLOOKUP($A35,data!table,MATCH($H$5&amp;"-"&amp;51,data!tableheader,0),0)),"",IF(VLOOKUP($A35,data!table,MATCH($H$5&amp;"-"&amp;51,data!tableheader,0),0)="-","",VLOOKUP($A35,data!table,MATCH($H$5&amp;"-"&amp;51,data!tableheader,0),0)))</f>
      </c>
      <c r="J35" s="39"/>
      <c r="K35">
        <f>IF(ISNA(MATCH(A35,data!A:A,0)),0,1)</f>
        <v>0</v>
      </c>
    </row>
    <row r="36" spans="1:11" ht="25.5" customHeight="1">
      <c r="A36" s="223">
        <v>161</v>
      </c>
      <c r="B36" s="267" t="s">
        <v>673</v>
      </c>
      <c r="C36" s="49" t="s">
        <v>444</v>
      </c>
      <c r="D36" s="317">
        <f>IF(ISNA(VLOOKUP($A36,data!table,MATCH($D$5&amp;"-"&amp;31,data!tableheader,0),0)),"",IF(VLOOKUP($A36,data!table,MATCH($D$5&amp;"-"&amp;31,data!tableheader,0),0)="-","",VLOOKUP($A36,data!table,MATCH($D$5&amp;"-"&amp;31,data!tableheader,0),0)))</f>
      </c>
      <c r="E36" s="317">
        <f>IF(ISNA(VLOOKUP($A36,data!table,MATCH($D$5&amp;"-"&amp;51,data!tableheader,0),0)),"",IF(VLOOKUP($A36,data!table,MATCH($D$5&amp;"-"&amp;51,data!tableheader,0),0)="-","",VLOOKUP($A36,data!table,MATCH($D$5&amp;"-"&amp;51,data!tableheader,0),0)))</f>
      </c>
      <c r="F36" s="317">
        <f>IF(ISNA(VLOOKUP($A36,data!table,MATCH($F$5&amp;"-"&amp;31,data!tableheader,0),0)),"",IF(VLOOKUP($A36,data!table,MATCH($F$5&amp;"-"&amp;31,data!tableheader,0),0)="-","",VLOOKUP($A36,data!table,MATCH($F$5&amp;"-"&amp;31,data!tableheader,0),0)))</f>
      </c>
      <c r="G36" s="317">
        <f>IF(ISNA(VLOOKUP($A36,data!table,MATCH($F$5&amp;"-"&amp;51,data!tableheader,0),0)),"",IF(VLOOKUP($A36,data!table,MATCH($F$5&amp;"-"&amp;51,data!tableheader,0),0)="-","",VLOOKUP($A36,data!table,MATCH($F$5&amp;"-"&amp;51,data!tableheader,0),0)))</f>
      </c>
      <c r="H36" s="317">
        <f>IF(ISNA(VLOOKUP($A36,data!table,MATCH($H$5&amp;"-"&amp;31,data!tableheader,0),0)),"",IF(VLOOKUP($A36,data!table,MATCH($H$5&amp;"-"&amp;31,data!tableheader,0),0)="-","",VLOOKUP($A36,data!table,MATCH($H$5&amp;"-"&amp;31,data!tableheader,0),0)))</f>
      </c>
      <c r="I36" s="317">
        <f>IF(ISNA(VLOOKUP($A36,data!table,MATCH($H$5&amp;"-"&amp;51,data!tableheader,0),0)),"",IF(VLOOKUP($A36,data!table,MATCH($H$5&amp;"-"&amp;51,data!tableheader,0),0)="-","",VLOOKUP($A36,data!table,MATCH($H$5&amp;"-"&amp;51,data!tableheader,0),0)))</f>
      </c>
      <c r="J36" s="39"/>
      <c r="K36">
        <f>IF(ISNA(MATCH(A36,data!A:A,0)),0,1)</f>
        <v>0</v>
      </c>
    </row>
    <row r="37" spans="1:11" ht="25.5" customHeight="1">
      <c r="A37" s="223"/>
      <c r="B37" s="267"/>
      <c r="C37" s="224" t="s">
        <v>284</v>
      </c>
      <c r="D37" s="317"/>
      <c r="E37" s="317"/>
      <c r="F37" s="317"/>
      <c r="G37" s="317"/>
      <c r="H37" s="317"/>
      <c r="I37" s="317"/>
      <c r="J37" s="39"/>
      <c r="K37">
        <v>1</v>
      </c>
    </row>
    <row r="38" spans="1:11" ht="25.5" customHeight="1">
      <c r="A38" s="223"/>
      <c r="B38" s="268"/>
      <c r="C38" s="50" t="s">
        <v>98</v>
      </c>
      <c r="D38" s="315"/>
      <c r="E38" s="316">
        <f>IF(Cubierta!$A$5="Excel Version",SUM(E39:E50),"")</f>
      </c>
      <c r="F38" s="315"/>
      <c r="G38" s="316">
        <f>IF(Cubierta!$A$5="Excel Version",SUM(G39:G50),"")</f>
      </c>
      <c r="H38" s="315"/>
      <c r="I38" s="316">
        <f>IF(Cubierta!$A$5="Excel Version",SUM(I39:I50),"")</f>
      </c>
      <c r="J38" s="39"/>
      <c r="K38">
        <f>IF(SUM(K39:K50)&gt;0,1,0)</f>
        <v>1</v>
      </c>
    </row>
    <row r="39" spans="1:11" ht="25.5" customHeight="1">
      <c r="A39" s="223">
        <v>176</v>
      </c>
      <c r="B39" s="266" t="s">
        <v>674</v>
      </c>
      <c r="C39" s="49" t="s">
        <v>162</v>
      </c>
      <c r="D39" s="317">
        <f>IF(ISNA(VLOOKUP($A39,data!table,MATCH($D$5&amp;"-"&amp;31,data!tableheader,0),0)),"",IF(VLOOKUP($A39,data!table,MATCH($D$5&amp;"-"&amp;31,data!tableheader,0),0)="-","",VLOOKUP($A39,data!table,MATCH($D$5&amp;"-"&amp;31,data!tableheader,0),0)))</f>
      </c>
      <c r="E39" s="317">
        <f>IF(ISNA(VLOOKUP($A39,data!table,MATCH($D$5&amp;"-"&amp;51,data!tableheader,0),0)),"",IF(VLOOKUP($A39,data!table,MATCH($D$5&amp;"-"&amp;51,data!tableheader,0),0)="-","",VLOOKUP($A39,data!table,MATCH($D$5&amp;"-"&amp;51,data!tableheader,0),0)))</f>
      </c>
      <c r="F39" s="317">
        <f>IF(ISNA(VLOOKUP($A39,data!table,MATCH($F$5&amp;"-"&amp;31,data!tableheader,0),0)),"",IF(VLOOKUP($A39,data!table,MATCH($F$5&amp;"-"&amp;31,data!tableheader,0),0)="-","",VLOOKUP($A39,data!table,MATCH($F$5&amp;"-"&amp;31,data!tableheader,0),0)))</f>
      </c>
      <c r="G39" s="317">
        <f>IF(ISNA(VLOOKUP($A39,data!table,MATCH($F$5&amp;"-"&amp;51,data!tableheader,0),0)),"",IF(VLOOKUP($A39,data!table,MATCH($F$5&amp;"-"&amp;51,data!tableheader,0),0)="-","",VLOOKUP($A39,data!table,MATCH($F$5&amp;"-"&amp;51,data!tableheader,0),0)))</f>
      </c>
      <c r="H39" s="317">
        <f>IF(ISNA(VLOOKUP($A39,data!table,MATCH($H$5&amp;"-"&amp;31,data!tableheader,0),0)),"",IF(VLOOKUP($A39,data!table,MATCH($H$5&amp;"-"&amp;31,data!tableheader,0),0)="-","",VLOOKUP($A39,data!table,MATCH($H$5&amp;"-"&amp;31,data!tableheader,0),0)))</f>
      </c>
      <c r="I39" s="317">
        <f>IF(ISNA(VLOOKUP($A39,data!table,MATCH($H$5&amp;"-"&amp;51,data!tableheader,0),0)),"",IF(VLOOKUP($A39,data!table,MATCH($H$5&amp;"-"&amp;51,data!tableheader,0),0)="-","",VLOOKUP($A39,data!table,MATCH($H$5&amp;"-"&amp;51,data!tableheader,0),0)))</f>
      </c>
      <c r="J39" s="39"/>
      <c r="K39">
        <f>IF(ISNA(MATCH(A39,data!A:A,0)),0,1)</f>
        <v>0</v>
      </c>
    </row>
    <row r="40" spans="1:11" ht="25.5" customHeight="1">
      <c r="A40" s="223">
        <v>187</v>
      </c>
      <c r="B40" s="266" t="s">
        <v>675</v>
      </c>
      <c r="C40" s="49" t="s">
        <v>163</v>
      </c>
      <c r="D40" s="317">
        <f>IF(ISNA(VLOOKUP($A40,data!table,MATCH($D$5&amp;"-"&amp;31,data!tableheader,0),0)),"",IF(VLOOKUP($A40,data!table,MATCH($D$5&amp;"-"&amp;31,data!tableheader,0),0)="-","",VLOOKUP($A40,data!table,MATCH($D$5&amp;"-"&amp;31,data!tableheader,0),0)))</f>
      </c>
      <c r="E40" s="317">
        <f>IF(ISNA(VLOOKUP($A40,data!table,MATCH($D$5&amp;"-"&amp;51,data!tableheader,0),0)),"",IF(VLOOKUP($A40,data!table,MATCH($D$5&amp;"-"&amp;51,data!tableheader,0),0)="-","",VLOOKUP($A40,data!table,MATCH($D$5&amp;"-"&amp;51,data!tableheader,0),0)))</f>
      </c>
      <c r="F40" s="317">
        <f>IF(ISNA(VLOOKUP($A40,data!table,MATCH($F$5&amp;"-"&amp;31,data!tableheader,0),0)),"",IF(VLOOKUP($A40,data!table,MATCH($F$5&amp;"-"&amp;31,data!tableheader,0),0)="-","",VLOOKUP($A40,data!table,MATCH($F$5&amp;"-"&amp;31,data!tableheader,0),0)))</f>
      </c>
      <c r="G40" s="317">
        <f>IF(ISNA(VLOOKUP($A40,data!table,MATCH($F$5&amp;"-"&amp;51,data!tableheader,0),0)),"",IF(VLOOKUP($A40,data!table,MATCH($F$5&amp;"-"&amp;51,data!tableheader,0),0)="-","",VLOOKUP($A40,data!table,MATCH($F$5&amp;"-"&amp;51,data!tableheader,0),0)))</f>
      </c>
      <c r="H40" s="317">
        <f>IF(ISNA(VLOOKUP($A40,data!table,MATCH($H$5&amp;"-"&amp;31,data!tableheader,0),0)),"",IF(VLOOKUP($A40,data!table,MATCH($H$5&amp;"-"&amp;31,data!tableheader,0),0)="-","",VLOOKUP($A40,data!table,MATCH($H$5&amp;"-"&amp;31,data!tableheader,0),0)))</f>
      </c>
      <c r="I40" s="317">
        <f>IF(ISNA(VLOOKUP($A40,data!table,MATCH($H$5&amp;"-"&amp;51,data!tableheader,0),0)),"",IF(VLOOKUP($A40,data!table,MATCH($H$5&amp;"-"&amp;51,data!tableheader,0),0)="-","",VLOOKUP($A40,data!table,MATCH($H$5&amp;"-"&amp;51,data!tableheader,0),0)))</f>
      </c>
      <c r="J40" s="39"/>
      <c r="K40">
        <f>IF(ISNA(MATCH(A40,data!A:A,0)),0,1)</f>
        <v>0</v>
      </c>
    </row>
    <row r="41" spans="1:11" ht="25.5" customHeight="1">
      <c r="A41" s="223">
        <v>191</v>
      </c>
      <c r="B41" s="266" t="s">
        <v>676</v>
      </c>
      <c r="C41" s="49" t="s">
        <v>164</v>
      </c>
      <c r="D41" s="317">
        <f>IF(ISNA(VLOOKUP($A41,data!table,MATCH($D$5&amp;"-"&amp;31,data!tableheader,0),0)),"",IF(VLOOKUP($A41,data!table,MATCH($D$5&amp;"-"&amp;31,data!tableheader,0),0)="-","",VLOOKUP($A41,data!table,MATCH($D$5&amp;"-"&amp;31,data!tableheader,0),0)))</f>
      </c>
      <c r="E41" s="317">
        <f>IF(ISNA(VLOOKUP($A41,data!table,MATCH($D$5&amp;"-"&amp;51,data!tableheader,0),0)),"",IF(VLOOKUP($A41,data!table,MATCH($D$5&amp;"-"&amp;51,data!tableheader,0),0)="-","",VLOOKUP($A41,data!table,MATCH($D$5&amp;"-"&amp;51,data!tableheader,0),0)))</f>
      </c>
      <c r="F41" s="317">
        <f>IF(ISNA(VLOOKUP($A41,data!table,MATCH($F$5&amp;"-"&amp;31,data!tableheader,0),0)),"",IF(VLOOKUP($A41,data!table,MATCH($F$5&amp;"-"&amp;31,data!tableheader,0),0)="-","",VLOOKUP($A41,data!table,MATCH($F$5&amp;"-"&amp;31,data!tableheader,0),0)))</f>
      </c>
      <c r="G41" s="317">
        <f>IF(ISNA(VLOOKUP($A41,data!table,MATCH($F$5&amp;"-"&amp;51,data!tableheader,0),0)),"",IF(VLOOKUP($A41,data!table,MATCH($F$5&amp;"-"&amp;51,data!tableheader,0),0)="-","",VLOOKUP($A41,data!table,MATCH($F$5&amp;"-"&amp;51,data!tableheader,0),0)))</f>
      </c>
      <c r="H41" s="317">
        <f>IF(ISNA(VLOOKUP($A41,data!table,MATCH($H$5&amp;"-"&amp;31,data!tableheader,0),0)),"",IF(VLOOKUP($A41,data!table,MATCH($H$5&amp;"-"&amp;31,data!tableheader,0),0)="-","",VLOOKUP($A41,data!table,MATCH($H$5&amp;"-"&amp;31,data!tableheader,0),0)))</f>
      </c>
      <c r="I41" s="317">
        <f>IF(ISNA(VLOOKUP($A41,data!table,MATCH($H$5&amp;"-"&amp;51,data!tableheader,0),0)),"",IF(VLOOKUP($A41,data!table,MATCH($H$5&amp;"-"&amp;51,data!tableheader,0),0)="-","",VLOOKUP($A41,data!table,MATCH($H$5&amp;"-"&amp;51,data!tableheader,0),0)))</f>
      </c>
      <c r="J41" s="39"/>
      <c r="K41">
        <f>IF(ISNA(MATCH(A41,data!A:A,0)),0,1)</f>
        <v>0</v>
      </c>
    </row>
    <row r="42" spans="1:11" ht="25.5" customHeight="1">
      <c r="A42" s="223">
        <v>195</v>
      </c>
      <c r="B42" s="266" t="s">
        <v>677</v>
      </c>
      <c r="C42" s="49" t="s">
        <v>445</v>
      </c>
      <c r="D42" s="317">
        <f>IF(ISNA(VLOOKUP($A42,data!table,MATCH($D$5&amp;"-"&amp;31,data!tableheader,0),0)),"",IF(VLOOKUP($A42,data!table,MATCH($D$5&amp;"-"&amp;31,data!tableheader,0),0)="-","",VLOOKUP($A42,data!table,MATCH($D$5&amp;"-"&amp;31,data!tableheader,0),0)))</f>
      </c>
      <c r="E42" s="317">
        <f>IF(ISNA(VLOOKUP($A42,data!table,MATCH($D$5&amp;"-"&amp;51,data!tableheader,0),0)),"",IF(VLOOKUP($A42,data!table,MATCH($D$5&amp;"-"&amp;51,data!tableheader,0),0)="-","",VLOOKUP($A42,data!table,MATCH($D$5&amp;"-"&amp;51,data!tableheader,0),0)))</f>
      </c>
      <c r="F42" s="317">
        <f>IF(ISNA(VLOOKUP($A42,data!table,MATCH($F$5&amp;"-"&amp;31,data!tableheader,0),0)),"",IF(VLOOKUP($A42,data!table,MATCH($F$5&amp;"-"&amp;31,data!tableheader,0),0)="-","",VLOOKUP($A42,data!table,MATCH($F$5&amp;"-"&amp;31,data!tableheader,0),0)))</f>
      </c>
      <c r="G42" s="317">
        <f>IF(ISNA(VLOOKUP($A42,data!table,MATCH($F$5&amp;"-"&amp;51,data!tableheader,0),0)),"",IF(VLOOKUP($A42,data!table,MATCH($F$5&amp;"-"&amp;51,data!tableheader,0),0)="-","",VLOOKUP($A42,data!table,MATCH($F$5&amp;"-"&amp;51,data!tableheader,0),0)))</f>
      </c>
      <c r="H42" s="317">
        <f>IF(ISNA(VLOOKUP($A42,data!table,MATCH($H$5&amp;"-"&amp;31,data!tableheader,0),0)),"",IF(VLOOKUP($A42,data!table,MATCH($H$5&amp;"-"&amp;31,data!tableheader,0),0)="-","",VLOOKUP($A42,data!table,MATCH($H$5&amp;"-"&amp;31,data!tableheader,0),0)))</f>
      </c>
      <c r="I42" s="317">
        <f>IF(ISNA(VLOOKUP($A42,data!table,MATCH($H$5&amp;"-"&amp;51,data!tableheader,0),0)),"",IF(VLOOKUP($A42,data!table,MATCH($H$5&amp;"-"&amp;51,data!tableheader,0),0)="-","",VLOOKUP($A42,data!table,MATCH($H$5&amp;"-"&amp;51,data!tableheader,0),0)))</f>
      </c>
      <c r="J42" s="39"/>
      <c r="K42">
        <f>IF(ISNA(MATCH(A42,data!A:A,0)),0,1)</f>
        <v>0</v>
      </c>
    </row>
    <row r="43" spans="1:11" ht="25.5" customHeight="1">
      <c r="A43" s="223">
        <v>201</v>
      </c>
      <c r="B43" s="266" t="s">
        <v>678</v>
      </c>
      <c r="C43" s="49" t="s">
        <v>165</v>
      </c>
      <c r="D43" s="317">
        <f>IF(ISNA(VLOOKUP($A43,data!table,MATCH($D$5&amp;"-"&amp;31,data!tableheader,0),0)),"",IF(VLOOKUP($A43,data!table,MATCH($D$5&amp;"-"&amp;31,data!tableheader,0),0)="-","",VLOOKUP($A43,data!table,MATCH($D$5&amp;"-"&amp;31,data!tableheader,0),0)))</f>
      </c>
      <c r="E43" s="317">
        <f>IF(ISNA(VLOOKUP($A43,data!table,MATCH($D$5&amp;"-"&amp;51,data!tableheader,0),0)),"",IF(VLOOKUP($A43,data!table,MATCH($D$5&amp;"-"&amp;51,data!tableheader,0),0)="-","",VLOOKUP($A43,data!table,MATCH($D$5&amp;"-"&amp;51,data!tableheader,0),0)))</f>
      </c>
      <c r="F43" s="317">
        <f>IF(ISNA(VLOOKUP($A43,data!table,MATCH($F$5&amp;"-"&amp;31,data!tableheader,0),0)),"",IF(VLOOKUP($A43,data!table,MATCH($F$5&amp;"-"&amp;31,data!tableheader,0),0)="-","",VLOOKUP($A43,data!table,MATCH($F$5&amp;"-"&amp;31,data!tableheader,0),0)))</f>
      </c>
      <c r="G43" s="317">
        <f>IF(ISNA(VLOOKUP($A43,data!table,MATCH($F$5&amp;"-"&amp;51,data!tableheader,0),0)),"",IF(VLOOKUP($A43,data!table,MATCH($F$5&amp;"-"&amp;51,data!tableheader,0),0)="-","",VLOOKUP($A43,data!table,MATCH($F$5&amp;"-"&amp;51,data!tableheader,0),0)))</f>
      </c>
      <c r="H43" s="317">
        <f>IF(ISNA(VLOOKUP($A43,data!table,MATCH($H$5&amp;"-"&amp;31,data!tableheader,0),0)),"",IF(VLOOKUP($A43,data!table,MATCH($H$5&amp;"-"&amp;31,data!tableheader,0),0)="-","",VLOOKUP($A43,data!table,MATCH($H$5&amp;"-"&amp;31,data!tableheader,0),0)))</f>
      </c>
      <c r="I43" s="317">
        <f>IF(ISNA(VLOOKUP($A43,data!table,MATCH($H$5&amp;"-"&amp;51,data!tableheader,0),0)),"",IF(VLOOKUP($A43,data!table,MATCH($H$5&amp;"-"&amp;51,data!tableheader,0),0)="-","",VLOOKUP($A43,data!table,MATCH($H$5&amp;"-"&amp;51,data!tableheader,0),0)))</f>
      </c>
      <c r="J43" s="39"/>
      <c r="K43">
        <f>IF(ISNA(MATCH(A43,data!A:A,0)),0,1)</f>
        <v>0</v>
      </c>
    </row>
    <row r="44" spans="1:11" ht="25.5" customHeight="1">
      <c r="A44" s="223">
        <v>181</v>
      </c>
      <c r="B44" s="266" t="s">
        <v>679</v>
      </c>
      <c r="C44" s="49" t="s">
        <v>446</v>
      </c>
      <c r="D44" s="317">
        <f>IF(ISNA(VLOOKUP($A44,data!table,MATCH($D$5&amp;"-"&amp;31,data!tableheader,0),0)),"",IF(VLOOKUP($A44,data!table,MATCH($D$5&amp;"-"&amp;31,data!tableheader,0),0)="-","",VLOOKUP($A44,data!table,MATCH($D$5&amp;"-"&amp;31,data!tableheader,0),0)))</f>
      </c>
      <c r="E44" s="317">
        <f>IF(ISNA(VLOOKUP($A44,data!table,MATCH($D$5&amp;"-"&amp;51,data!tableheader,0),0)),"",IF(VLOOKUP($A44,data!table,MATCH($D$5&amp;"-"&amp;51,data!tableheader,0),0)="-","",VLOOKUP($A44,data!table,MATCH($D$5&amp;"-"&amp;51,data!tableheader,0),0)))</f>
      </c>
      <c r="F44" s="317">
        <f>IF(ISNA(VLOOKUP($A44,data!table,MATCH($F$5&amp;"-"&amp;31,data!tableheader,0),0)),"",IF(VLOOKUP($A44,data!table,MATCH($F$5&amp;"-"&amp;31,data!tableheader,0),0)="-","",VLOOKUP($A44,data!table,MATCH($F$5&amp;"-"&amp;31,data!tableheader,0),0)))</f>
      </c>
      <c r="G44" s="317">
        <f>IF(ISNA(VLOOKUP($A44,data!table,MATCH($F$5&amp;"-"&amp;51,data!tableheader,0),0)),"",IF(VLOOKUP($A44,data!table,MATCH($F$5&amp;"-"&amp;51,data!tableheader,0),0)="-","",VLOOKUP($A44,data!table,MATCH($F$5&amp;"-"&amp;51,data!tableheader,0),0)))</f>
      </c>
      <c r="H44" s="317">
        <f>IF(ISNA(VLOOKUP($A44,data!table,MATCH($H$5&amp;"-"&amp;31,data!tableheader,0),0)),"",IF(VLOOKUP($A44,data!table,MATCH($H$5&amp;"-"&amp;31,data!tableheader,0),0)="-","",VLOOKUP($A44,data!table,MATCH($H$5&amp;"-"&amp;31,data!tableheader,0),0)))</f>
      </c>
      <c r="I44" s="317">
        <f>IF(ISNA(VLOOKUP($A44,data!table,MATCH($H$5&amp;"-"&amp;51,data!tableheader,0),0)),"",IF(VLOOKUP($A44,data!table,MATCH($H$5&amp;"-"&amp;51,data!tableheader,0),0)="-","",VLOOKUP($A44,data!table,MATCH($H$5&amp;"-"&amp;51,data!tableheader,0),0)))</f>
      </c>
      <c r="J44" s="39"/>
      <c r="K44">
        <f>IF(ISNA(MATCH(A44,data!A:A,0)),0,1)</f>
        <v>0</v>
      </c>
    </row>
    <row r="45" spans="1:11" ht="25.5" customHeight="1">
      <c r="A45" s="223">
        <v>197</v>
      </c>
      <c r="B45" s="266" t="s">
        <v>677</v>
      </c>
      <c r="C45" s="49" t="s">
        <v>166</v>
      </c>
      <c r="D45" s="317">
        <f>IF(ISNA(VLOOKUP($A45,data!table,MATCH($D$5&amp;"-"&amp;31,data!tableheader,0),0)),"",IF(VLOOKUP($A45,data!table,MATCH($D$5&amp;"-"&amp;31,data!tableheader,0),0)="-","",VLOOKUP($A45,data!table,MATCH($D$5&amp;"-"&amp;31,data!tableheader,0),0)))</f>
      </c>
      <c r="E45" s="317">
        <f>IF(ISNA(VLOOKUP($A45,data!table,MATCH($D$5&amp;"-"&amp;51,data!tableheader,0),0)),"",IF(VLOOKUP($A45,data!table,MATCH($D$5&amp;"-"&amp;51,data!tableheader,0),0)="-","",VLOOKUP($A45,data!table,MATCH($D$5&amp;"-"&amp;51,data!tableheader,0),0)))</f>
      </c>
      <c r="F45" s="317">
        <f>IF(ISNA(VLOOKUP($A45,data!table,MATCH($F$5&amp;"-"&amp;31,data!tableheader,0),0)),"",IF(VLOOKUP($A45,data!table,MATCH($F$5&amp;"-"&amp;31,data!tableheader,0),0)="-","",VLOOKUP($A45,data!table,MATCH($F$5&amp;"-"&amp;31,data!tableheader,0),0)))</f>
      </c>
      <c r="G45" s="317">
        <f>IF(ISNA(VLOOKUP($A45,data!table,MATCH($F$5&amp;"-"&amp;51,data!tableheader,0),0)),"",IF(VLOOKUP($A45,data!table,MATCH($F$5&amp;"-"&amp;51,data!tableheader,0),0)="-","",VLOOKUP($A45,data!table,MATCH($F$5&amp;"-"&amp;51,data!tableheader,0),0)))</f>
      </c>
      <c r="H45" s="317">
        <f>IF(ISNA(VLOOKUP($A45,data!table,MATCH($H$5&amp;"-"&amp;31,data!tableheader,0),0)),"",IF(VLOOKUP($A45,data!table,MATCH($H$5&amp;"-"&amp;31,data!tableheader,0),0)="-","",VLOOKUP($A45,data!table,MATCH($H$5&amp;"-"&amp;31,data!tableheader,0),0)))</f>
      </c>
      <c r="I45" s="317">
        <f>IF(ISNA(VLOOKUP($A45,data!table,MATCH($H$5&amp;"-"&amp;51,data!tableheader,0),0)),"",IF(VLOOKUP($A45,data!table,MATCH($H$5&amp;"-"&amp;51,data!tableheader,0),0)="-","",VLOOKUP($A45,data!table,MATCH($H$5&amp;"-"&amp;51,data!tableheader,0),0)))</f>
      </c>
      <c r="J45" s="39"/>
      <c r="K45">
        <f>IF(ISNA(MATCH(A45,data!A:A,0)),0,1)</f>
        <v>0</v>
      </c>
    </row>
    <row r="46" spans="1:11" ht="25.5" customHeight="1">
      <c r="A46" s="223">
        <v>210</v>
      </c>
      <c r="B46" s="266" t="s">
        <v>677</v>
      </c>
      <c r="C46" s="49" t="s">
        <v>167</v>
      </c>
      <c r="D46" s="317">
        <f>IF(ISNA(VLOOKUP($A46,data!table,MATCH($D$5&amp;"-"&amp;31,data!tableheader,0),0)),"",IF(VLOOKUP($A46,data!table,MATCH($D$5&amp;"-"&amp;31,data!tableheader,0),0)="-","",VLOOKUP($A46,data!table,MATCH($D$5&amp;"-"&amp;31,data!tableheader,0),0)))</f>
      </c>
      <c r="E46" s="317">
        <f>IF(ISNA(VLOOKUP($A46,data!table,MATCH($D$5&amp;"-"&amp;51,data!tableheader,0),0)),"",IF(VLOOKUP($A46,data!table,MATCH($D$5&amp;"-"&amp;51,data!tableheader,0),0)="-","",VLOOKUP($A46,data!table,MATCH($D$5&amp;"-"&amp;51,data!tableheader,0),0)))</f>
      </c>
      <c r="F46" s="317">
        <f>IF(ISNA(VLOOKUP($A46,data!table,MATCH($F$5&amp;"-"&amp;31,data!tableheader,0),0)),"",IF(VLOOKUP($A46,data!table,MATCH($F$5&amp;"-"&amp;31,data!tableheader,0),0)="-","",VLOOKUP($A46,data!table,MATCH($F$5&amp;"-"&amp;31,data!tableheader,0),0)))</f>
      </c>
      <c r="G46" s="317">
        <f>IF(ISNA(VLOOKUP($A46,data!table,MATCH($F$5&amp;"-"&amp;51,data!tableheader,0),0)),"",IF(VLOOKUP($A46,data!table,MATCH($F$5&amp;"-"&amp;51,data!tableheader,0),0)="-","",VLOOKUP($A46,data!table,MATCH($F$5&amp;"-"&amp;51,data!tableheader,0),0)))</f>
      </c>
      <c r="H46" s="317">
        <f>IF(ISNA(VLOOKUP($A46,data!table,MATCH($H$5&amp;"-"&amp;31,data!tableheader,0),0)),"",IF(VLOOKUP($A46,data!table,MATCH($H$5&amp;"-"&amp;31,data!tableheader,0),0)="-","",VLOOKUP($A46,data!table,MATCH($H$5&amp;"-"&amp;31,data!tableheader,0),0)))</f>
      </c>
      <c r="I46" s="317">
        <f>IF(ISNA(VLOOKUP($A46,data!table,MATCH($H$5&amp;"-"&amp;51,data!tableheader,0),0)),"",IF(VLOOKUP($A46,data!table,MATCH($H$5&amp;"-"&amp;51,data!tableheader,0),0)="-","",VLOOKUP($A46,data!table,MATCH($H$5&amp;"-"&amp;51,data!tableheader,0),0)))</f>
      </c>
      <c r="J46" s="39"/>
      <c r="K46">
        <f>IF(ISNA(MATCH(A46,data!A:A,0)),0,1)</f>
        <v>0</v>
      </c>
    </row>
    <row r="47" spans="1:11" ht="25.5" customHeight="1">
      <c r="A47" s="223">
        <v>205</v>
      </c>
      <c r="B47" s="266" t="s">
        <v>677</v>
      </c>
      <c r="C47" s="49" t="s">
        <v>168</v>
      </c>
      <c r="D47" s="317">
        <f>IF(ISNA(VLOOKUP($A47,data!table,MATCH($D$5&amp;"-"&amp;31,data!tableheader,0),0)),"",IF(VLOOKUP($A47,data!table,MATCH($D$5&amp;"-"&amp;31,data!tableheader,0),0)="-","",VLOOKUP($A47,data!table,MATCH($D$5&amp;"-"&amp;31,data!tableheader,0),0)))</f>
      </c>
      <c r="E47" s="317">
        <f>IF(ISNA(VLOOKUP($A47,data!table,MATCH($D$5&amp;"-"&amp;51,data!tableheader,0),0)),"",IF(VLOOKUP($A47,data!table,MATCH($D$5&amp;"-"&amp;51,data!tableheader,0),0)="-","",VLOOKUP($A47,data!table,MATCH($D$5&amp;"-"&amp;51,data!tableheader,0),0)))</f>
      </c>
      <c r="F47" s="317">
        <f>IF(ISNA(VLOOKUP($A47,data!table,MATCH($F$5&amp;"-"&amp;31,data!tableheader,0),0)),"",IF(VLOOKUP($A47,data!table,MATCH($F$5&amp;"-"&amp;31,data!tableheader,0),0)="-","",VLOOKUP($A47,data!table,MATCH($F$5&amp;"-"&amp;31,data!tableheader,0),0)))</f>
      </c>
      <c r="G47" s="317">
        <f>IF(ISNA(VLOOKUP($A47,data!table,MATCH($F$5&amp;"-"&amp;51,data!tableheader,0),0)),"",IF(VLOOKUP($A47,data!table,MATCH($F$5&amp;"-"&amp;51,data!tableheader,0),0)="-","",VLOOKUP($A47,data!table,MATCH($F$5&amp;"-"&amp;51,data!tableheader,0),0)))</f>
      </c>
      <c r="H47" s="317">
        <f>IF(ISNA(VLOOKUP($A47,data!table,MATCH($H$5&amp;"-"&amp;31,data!tableheader,0),0)),"",IF(VLOOKUP($A47,data!table,MATCH($H$5&amp;"-"&amp;31,data!tableheader,0),0)="-","",VLOOKUP($A47,data!table,MATCH($H$5&amp;"-"&amp;31,data!tableheader,0),0)))</f>
      </c>
      <c r="I47" s="317">
        <f>IF(ISNA(VLOOKUP($A47,data!table,MATCH($H$5&amp;"-"&amp;51,data!tableheader,0),0)),"",IF(VLOOKUP($A47,data!table,MATCH($H$5&amp;"-"&amp;51,data!tableheader,0),0)="-","",VLOOKUP($A47,data!table,MATCH($H$5&amp;"-"&amp;51,data!tableheader,0),0)))</f>
      </c>
      <c r="J47" s="39"/>
      <c r="K47">
        <f>IF(ISNA(MATCH(A47,data!A:A,0)),0,1)</f>
        <v>0</v>
      </c>
    </row>
    <row r="48" spans="1:11" ht="25.5" customHeight="1">
      <c r="A48" s="223">
        <v>203</v>
      </c>
      <c r="B48" s="266" t="s">
        <v>677</v>
      </c>
      <c r="C48" s="49" t="s">
        <v>169</v>
      </c>
      <c r="D48" s="317">
        <f>IF(ISNA(VLOOKUP($A48,data!table,MATCH($D$5&amp;"-"&amp;31,data!tableheader,0),0)),"",IF(VLOOKUP($A48,data!table,MATCH($D$5&amp;"-"&amp;31,data!tableheader,0),0)="-","",VLOOKUP($A48,data!table,MATCH($D$5&amp;"-"&amp;31,data!tableheader,0),0)))</f>
      </c>
      <c r="E48" s="317">
        <f>IF(ISNA(VLOOKUP($A48,data!table,MATCH($D$5&amp;"-"&amp;51,data!tableheader,0),0)),"",IF(VLOOKUP($A48,data!table,MATCH($D$5&amp;"-"&amp;51,data!tableheader,0),0)="-","",VLOOKUP($A48,data!table,MATCH($D$5&amp;"-"&amp;51,data!tableheader,0),0)))</f>
      </c>
      <c r="F48" s="317">
        <f>IF(ISNA(VLOOKUP($A48,data!table,MATCH($F$5&amp;"-"&amp;31,data!tableheader,0),0)),"",IF(VLOOKUP($A48,data!table,MATCH($F$5&amp;"-"&amp;31,data!tableheader,0),0)="-","",VLOOKUP($A48,data!table,MATCH($F$5&amp;"-"&amp;31,data!tableheader,0),0)))</f>
      </c>
      <c r="G48" s="317">
        <f>IF(ISNA(VLOOKUP($A48,data!table,MATCH($F$5&amp;"-"&amp;51,data!tableheader,0),0)),"",IF(VLOOKUP($A48,data!table,MATCH($F$5&amp;"-"&amp;51,data!tableheader,0),0)="-","",VLOOKUP($A48,data!table,MATCH($F$5&amp;"-"&amp;51,data!tableheader,0),0)))</f>
      </c>
      <c r="H48" s="317">
        <f>IF(ISNA(VLOOKUP($A48,data!table,MATCH($H$5&amp;"-"&amp;31,data!tableheader,0),0)),"",IF(VLOOKUP($A48,data!table,MATCH($H$5&amp;"-"&amp;31,data!tableheader,0),0)="-","",VLOOKUP($A48,data!table,MATCH($H$5&amp;"-"&amp;31,data!tableheader,0),0)))</f>
      </c>
      <c r="I48" s="317">
        <f>IF(ISNA(VLOOKUP($A48,data!table,MATCH($H$5&amp;"-"&amp;51,data!tableheader,0),0)),"",IF(VLOOKUP($A48,data!table,MATCH($H$5&amp;"-"&amp;51,data!tableheader,0),0)="-","",VLOOKUP($A48,data!table,MATCH($H$5&amp;"-"&amp;51,data!tableheader,0),0)))</f>
      </c>
      <c r="J48" s="39"/>
      <c r="K48">
        <f>IF(ISNA(MATCH(A48,data!A:A,0)),0,1)</f>
        <v>0</v>
      </c>
    </row>
    <row r="49" spans="1:11" ht="25.5" customHeight="1">
      <c r="A49" s="223">
        <v>211</v>
      </c>
      <c r="B49" s="266" t="s">
        <v>677</v>
      </c>
      <c r="C49" s="49" t="s">
        <v>447</v>
      </c>
      <c r="D49" s="317">
        <f>IF(ISNA(VLOOKUP($A49,data!table,MATCH($D$5&amp;"-"&amp;31,data!tableheader,0),0)),"",IF(VLOOKUP($A49,data!table,MATCH($D$5&amp;"-"&amp;31,data!tableheader,0),0)="-","",VLOOKUP($A49,data!table,MATCH($D$5&amp;"-"&amp;31,data!tableheader,0),0)))</f>
      </c>
      <c r="E49" s="317">
        <f>IF(ISNA(VLOOKUP($A49,data!table,MATCH($D$5&amp;"-"&amp;51,data!tableheader,0),0)),"",IF(VLOOKUP($A49,data!table,MATCH($D$5&amp;"-"&amp;51,data!tableheader,0),0)="-","",VLOOKUP($A49,data!table,MATCH($D$5&amp;"-"&amp;51,data!tableheader,0),0)))</f>
      </c>
      <c r="F49" s="317">
        <f>IF(ISNA(VLOOKUP($A49,data!table,MATCH($F$5&amp;"-"&amp;31,data!tableheader,0),0)),"",IF(VLOOKUP($A49,data!table,MATCH($F$5&amp;"-"&amp;31,data!tableheader,0),0)="-","",VLOOKUP($A49,data!table,MATCH($F$5&amp;"-"&amp;31,data!tableheader,0),0)))</f>
      </c>
      <c r="G49" s="317">
        <f>IF(ISNA(VLOOKUP($A49,data!table,MATCH($F$5&amp;"-"&amp;51,data!tableheader,0),0)),"",IF(VLOOKUP($A49,data!table,MATCH($F$5&amp;"-"&amp;51,data!tableheader,0),0)="-","",VLOOKUP($A49,data!table,MATCH($F$5&amp;"-"&amp;51,data!tableheader,0),0)))</f>
      </c>
      <c r="H49" s="317">
        <f>IF(ISNA(VLOOKUP($A49,data!table,MATCH($H$5&amp;"-"&amp;31,data!tableheader,0),0)),"",IF(VLOOKUP($A49,data!table,MATCH($H$5&amp;"-"&amp;31,data!tableheader,0),0)="-","",VLOOKUP($A49,data!table,MATCH($H$5&amp;"-"&amp;31,data!tableheader,0),0)))</f>
      </c>
      <c r="I49" s="317">
        <f>IF(ISNA(VLOOKUP($A49,data!table,MATCH($H$5&amp;"-"&amp;51,data!tableheader,0),0)),"",IF(VLOOKUP($A49,data!table,MATCH($H$5&amp;"-"&amp;51,data!tableheader,0),0)="-","",VLOOKUP($A49,data!table,MATCH($H$5&amp;"-"&amp;51,data!tableheader,0),0)))</f>
      </c>
      <c r="J49" s="39"/>
      <c r="K49">
        <f>IF(ISNA(MATCH(A49,data!A:A,0)),0,1)</f>
        <v>0</v>
      </c>
    </row>
    <row r="50" spans="1:11" ht="25.5" customHeight="1">
      <c r="A50" s="223"/>
      <c r="B50" s="267"/>
      <c r="C50" s="225" t="s">
        <v>448</v>
      </c>
      <c r="D50" s="317"/>
      <c r="E50" s="317"/>
      <c r="F50" s="317"/>
      <c r="G50" s="317"/>
      <c r="H50" s="317"/>
      <c r="I50" s="317"/>
      <c r="J50" s="39"/>
      <c r="K50">
        <v>1</v>
      </c>
    </row>
    <row r="51" spans="1:11" ht="25.5" customHeight="1">
      <c r="A51" s="223"/>
      <c r="B51" s="268"/>
      <c r="C51" s="50" t="s">
        <v>853</v>
      </c>
      <c r="D51" s="315"/>
      <c r="E51" s="316">
        <f>IF(Cubierta!$A$5="Excel Version",SUM(E52:E62),"")</f>
      </c>
      <c r="F51" s="315"/>
      <c r="G51" s="316">
        <f>IF(Cubierta!$A$5="Excel Version",SUM(G52:G62),"")</f>
      </c>
      <c r="H51" s="315"/>
      <c r="I51" s="316">
        <f>IF(Cubierta!$A$5="Excel Version",SUM(I52:I62),"")</f>
      </c>
      <c r="J51" s="39"/>
      <c r="K51">
        <f>IF(SUM(K52:K62)&gt;0,1,0)</f>
        <v>1</v>
      </c>
    </row>
    <row r="52" spans="1:11" ht="25.5" customHeight="1">
      <c r="A52" s="223">
        <v>221</v>
      </c>
      <c r="B52" s="266" t="s">
        <v>680</v>
      </c>
      <c r="C52" s="49" t="s">
        <v>449</v>
      </c>
      <c r="D52" s="317">
        <f>IF(ISNA(VLOOKUP($A52,data!table,MATCH($D$5&amp;"-"&amp;31,data!tableheader,0),0)),"",IF(VLOOKUP($A52,data!table,MATCH($D$5&amp;"-"&amp;31,data!tableheader,0),0)="-","",VLOOKUP($A52,data!table,MATCH($D$5&amp;"-"&amp;31,data!tableheader,0),0)))</f>
      </c>
      <c r="E52" s="317">
        <f>IF(ISNA(VLOOKUP($A52,data!table,MATCH($D$5&amp;"-"&amp;51,data!tableheader,0),0)),"",IF(VLOOKUP($A52,data!table,MATCH($D$5&amp;"-"&amp;51,data!tableheader,0),0)="-","",VLOOKUP($A52,data!table,MATCH($D$5&amp;"-"&amp;51,data!tableheader,0),0)))</f>
      </c>
      <c r="F52" s="317">
        <f>IF(ISNA(VLOOKUP($A52,data!table,MATCH($F$5&amp;"-"&amp;31,data!tableheader,0),0)),"",IF(VLOOKUP($A52,data!table,MATCH($F$5&amp;"-"&amp;31,data!tableheader,0),0)="-","",VLOOKUP($A52,data!table,MATCH($F$5&amp;"-"&amp;31,data!tableheader,0),0)))</f>
      </c>
      <c r="G52" s="317">
        <f>IF(ISNA(VLOOKUP($A52,data!table,MATCH($F$5&amp;"-"&amp;51,data!tableheader,0),0)),"",IF(VLOOKUP($A52,data!table,MATCH($F$5&amp;"-"&amp;51,data!tableheader,0),0)="-","",VLOOKUP($A52,data!table,MATCH($F$5&amp;"-"&amp;51,data!tableheader,0),0)))</f>
      </c>
      <c r="H52" s="317">
        <f>IF(ISNA(VLOOKUP($A52,data!table,MATCH($H$5&amp;"-"&amp;31,data!tableheader,0),0)),"",IF(VLOOKUP($A52,data!table,MATCH($H$5&amp;"-"&amp;31,data!tableheader,0),0)="-","",VLOOKUP($A52,data!table,MATCH($H$5&amp;"-"&amp;31,data!tableheader,0),0)))</f>
      </c>
      <c r="I52" s="317">
        <f>IF(ISNA(VLOOKUP($A52,data!table,MATCH($H$5&amp;"-"&amp;51,data!tableheader,0),0)),"",IF(VLOOKUP($A52,data!table,MATCH($H$5&amp;"-"&amp;51,data!tableheader,0),0)="-","",VLOOKUP($A52,data!table,MATCH($H$5&amp;"-"&amp;51,data!tableheader,0),0)))</f>
      </c>
      <c r="J52" s="39"/>
      <c r="K52">
        <f>IF(ISNA(MATCH(A52,data!A:A,0)),0,1)</f>
        <v>0</v>
      </c>
    </row>
    <row r="53" spans="1:11" ht="25.5" customHeight="1">
      <c r="A53" s="223">
        <v>223</v>
      </c>
      <c r="B53" s="266" t="s">
        <v>681</v>
      </c>
      <c r="C53" s="49" t="s">
        <v>187</v>
      </c>
      <c r="D53" s="317">
        <f>IF(ISNA(VLOOKUP($A53,data!table,MATCH($D$5&amp;"-"&amp;31,data!tableheader,0),0)),"",IF(VLOOKUP($A53,data!table,MATCH($D$5&amp;"-"&amp;31,data!tableheader,0),0)="-","",VLOOKUP($A53,data!table,MATCH($D$5&amp;"-"&amp;31,data!tableheader,0),0)))</f>
      </c>
      <c r="E53" s="317">
        <f>IF(ISNA(VLOOKUP($A53,data!table,MATCH($D$5&amp;"-"&amp;51,data!tableheader,0),0)),"",IF(VLOOKUP($A53,data!table,MATCH($D$5&amp;"-"&amp;51,data!tableheader,0),0)="-","",VLOOKUP($A53,data!table,MATCH($D$5&amp;"-"&amp;51,data!tableheader,0),0)))</f>
      </c>
      <c r="F53" s="317">
        <f>IF(ISNA(VLOOKUP($A53,data!table,MATCH($F$5&amp;"-"&amp;31,data!tableheader,0),0)),"",IF(VLOOKUP($A53,data!table,MATCH($F$5&amp;"-"&amp;31,data!tableheader,0),0)="-","",VLOOKUP($A53,data!table,MATCH($F$5&amp;"-"&amp;31,data!tableheader,0),0)))</f>
      </c>
      <c r="G53" s="317">
        <f>IF(ISNA(VLOOKUP($A53,data!table,MATCH($F$5&amp;"-"&amp;51,data!tableheader,0),0)),"",IF(VLOOKUP($A53,data!table,MATCH($F$5&amp;"-"&amp;51,data!tableheader,0),0)="-","",VLOOKUP($A53,data!table,MATCH($F$5&amp;"-"&amp;51,data!tableheader,0),0)))</f>
      </c>
      <c r="H53" s="317">
        <f>IF(ISNA(VLOOKUP($A53,data!table,MATCH($H$5&amp;"-"&amp;31,data!tableheader,0),0)),"",IF(VLOOKUP($A53,data!table,MATCH($H$5&amp;"-"&amp;31,data!tableheader,0),0)="-","",VLOOKUP($A53,data!table,MATCH($H$5&amp;"-"&amp;31,data!tableheader,0),0)))</f>
      </c>
      <c r="I53" s="317">
        <f>IF(ISNA(VLOOKUP($A53,data!table,MATCH($H$5&amp;"-"&amp;51,data!tableheader,0),0)),"",IF(VLOOKUP($A53,data!table,MATCH($H$5&amp;"-"&amp;51,data!tableheader,0),0)="-","",VLOOKUP($A53,data!table,MATCH($H$5&amp;"-"&amp;51,data!tableheader,0),0)))</f>
      </c>
      <c r="J53" s="39"/>
      <c r="K53">
        <f>IF(ISNA(MATCH(A53,data!A:A,0)),0,1)</f>
        <v>0</v>
      </c>
    </row>
    <row r="54" spans="1:11" ht="25.5" customHeight="1">
      <c r="A54" s="223">
        <v>217</v>
      </c>
      <c r="B54" s="266" t="s">
        <v>682</v>
      </c>
      <c r="C54" s="49" t="s">
        <v>450</v>
      </c>
      <c r="D54" s="317">
        <f>IF(ISNA(VLOOKUP($A54,data!table,MATCH($D$5&amp;"-"&amp;31,data!tableheader,0),0)),"",IF(VLOOKUP($A54,data!table,MATCH($D$5&amp;"-"&amp;31,data!tableheader,0),0)="-","",VLOOKUP($A54,data!table,MATCH($D$5&amp;"-"&amp;31,data!tableheader,0),0)))</f>
      </c>
      <c r="E54" s="317">
        <f>IF(ISNA(VLOOKUP($A54,data!table,MATCH($D$5&amp;"-"&amp;51,data!tableheader,0),0)),"",IF(VLOOKUP($A54,data!table,MATCH($D$5&amp;"-"&amp;51,data!tableheader,0),0)="-","",VLOOKUP($A54,data!table,MATCH($D$5&amp;"-"&amp;51,data!tableheader,0),0)))</f>
      </c>
      <c r="F54" s="317">
        <f>IF(ISNA(VLOOKUP($A54,data!table,MATCH($F$5&amp;"-"&amp;31,data!tableheader,0),0)),"",IF(VLOOKUP($A54,data!table,MATCH($F$5&amp;"-"&amp;31,data!tableheader,0),0)="-","",VLOOKUP($A54,data!table,MATCH($F$5&amp;"-"&amp;31,data!tableheader,0),0)))</f>
      </c>
      <c r="G54" s="317">
        <f>IF(ISNA(VLOOKUP($A54,data!table,MATCH($F$5&amp;"-"&amp;51,data!tableheader,0),0)),"",IF(VLOOKUP($A54,data!table,MATCH($F$5&amp;"-"&amp;51,data!tableheader,0),0)="-","",VLOOKUP($A54,data!table,MATCH($F$5&amp;"-"&amp;51,data!tableheader,0),0)))</f>
      </c>
      <c r="H54" s="317">
        <f>IF(ISNA(VLOOKUP($A54,data!table,MATCH($H$5&amp;"-"&amp;31,data!tableheader,0),0)),"",IF(VLOOKUP($A54,data!table,MATCH($H$5&amp;"-"&amp;31,data!tableheader,0),0)="-","",VLOOKUP($A54,data!table,MATCH($H$5&amp;"-"&amp;31,data!tableheader,0),0)))</f>
      </c>
      <c r="I54" s="317">
        <f>IF(ISNA(VLOOKUP($A54,data!table,MATCH($H$5&amp;"-"&amp;51,data!tableheader,0),0)),"",IF(VLOOKUP($A54,data!table,MATCH($H$5&amp;"-"&amp;51,data!tableheader,0),0)="-","",VLOOKUP($A54,data!table,MATCH($H$5&amp;"-"&amp;51,data!tableheader,0),0)))</f>
      </c>
      <c r="J54" s="39"/>
      <c r="K54">
        <f>IF(ISNA(MATCH(A54,data!A:A,0)),0,1)</f>
        <v>0</v>
      </c>
    </row>
    <row r="55" spans="1:11" ht="25.5" customHeight="1">
      <c r="A55" s="223">
        <v>225</v>
      </c>
      <c r="B55" s="266" t="s">
        <v>683</v>
      </c>
      <c r="C55" s="49" t="s">
        <v>451</v>
      </c>
      <c r="D55" s="317">
        <f>IF(ISNA(VLOOKUP($A55,data!table,MATCH($D$5&amp;"-"&amp;31,data!tableheader,0),0)),"",IF(VLOOKUP($A55,data!table,MATCH($D$5&amp;"-"&amp;31,data!tableheader,0),0)="-","",VLOOKUP($A55,data!table,MATCH($D$5&amp;"-"&amp;31,data!tableheader,0),0)))</f>
      </c>
      <c r="E55" s="317">
        <f>IF(ISNA(VLOOKUP($A55,data!table,MATCH($D$5&amp;"-"&amp;51,data!tableheader,0),0)),"",IF(VLOOKUP($A55,data!table,MATCH($D$5&amp;"-"&amp;51,data!tableheader,0),0)="-","",VLOOKUP($A55,data!table,MATCH($D$5&amp;"-"&amp;51,data!tableheader,0),0)))</f>
      </c>
      <c r="F55" s="317">
        <f>IF(ISNA(VLOOKUP($A55,data!table,MATCH($F$5&amp;"-"&amp;31,data!tableheader,0),0)),"",IF(VLOOKUP($A55,data!table,MATCH($F$5&amp;"-"&amp;31,data!tableheader,0),0)="-","",VLOOKUP($A55,data!table,MATCH($F$5&amp;"-"&amp;31,data!tableheader,0),0)))</f>
      </c>
      <c r="G55" s="317">
        <f>IF(ISNA(VLOOKUP($A55,data!table,MATCH($F$5&amp;"-"&amp;51,data!tableheader,0),0)),"",IF(VLOOKUP($A55,data!table,MATCH($F$5&amp;"-"&amp;51,data!tableheader,0),0)="-","",VLOOKUP($A55,data!table,MATCH($F$5&amp;"-"&amp;51,data!tableheader,0),0)))</f>
      </c>
      <c r="H55" s="317">
        <f>IF(ISNA(VLOOKUP($A55,data!table,MATCH($H$5&amp;"-"&amp;31,data!tableheader,0),0)),"",IF(VLOOKUP($A55,data!table,MATCH($H$5&amp;"-"&amp;31,data!tableheader,0),0)="-","",VLOOKUP($A55,data!table,MATCH($H$5&amp;"-"&amp;31,data!tableheader,0),0)))</f>
      </c>
      <c r="I55" s="317">
        <f>IF(ISNA(VLOOKUP($A55,data!table,MATCH($H$5&amp;"-"&amp;51,data!tableheader,0),0)),"",IF(VLOOKUP($A55,data!table,MATCH($H$5&amp;"-"&amp;51,data!tableheader,0),0)="-","",VLOOKUP($A55,data!table,MATCH($H$5&amp;"-"&amp;51,data!tableheader,0),0)))</f>
      </c>
      <c r="J55" s="39"/>
      <c r="K55">
        <f>IF(ISNA(MATCH(A55,data!A:A,0)),0,1)</f>
        <v>0</v>
      </c>
    </row>
    <row r="56" spans="1:11" ht="25.5" customHeight="1">
      <c r="A56" s="223">
        <v>222</v>
      </c>
      <c r="B56" s="266" t="s">
        <v>684</v>
      </c>
      <c r="C56" s="49" t="s">
        <v>452</v>
      </c>
      <c r="D56" s="317">
        <f>IF(ISNA(VLOOKUP($A56,data!table,MATCH($D$5&amp;"-"&amp;31,data!tableheader,0),0)),"",IF(VLOOKUP($A56,data!table,MATCH($D$5&amp;"-"&amp;31,data!tableheader,0),0)="-","",VLOOKUP($A56,data!table,MATCH($D$5&amp;"-"&amp;31,data!tableheader,0),0)))</f>
      </c>
      <c r="E56" s="317">
        <f>IF(ISNA(VLOOKUP($A56,data!table,MATCH($D$5&amp;"-"&amp;51,data!tableheader,0),0)),"",IF(VLOOKUP($A56,data!table,MATCH($D$5&amp;"-"&amp;51,data!tableheader,0),0)="-","",VLOOKUP($A56,data!table,MATCH($D$5&amp;"-"&amp;51,data!tableheader,0),0)))</f>
      </c>
      <c r="F56" s="317">
        <f>IF(ISNA(VLOOKUP($A56,data!table,MATCH($F$5&amp;"-"&amp;31,data!tableheader,0),0)),"",IF(VLOOKUP($A56,data!table,MATCH($F$5&amp;"-"&amp;31,data!tableheader,0),0)="-","",VLOOKUP($A56,data!table,MATCH($F$5&amp;"-"&amp;31,data!tableheader,0),0)))</f>
      </c>
      <c r="G56" s="317">
        <f>IF(ISNA(VLOOKUP($A56,data!table,MATCH($F$5&amp;"-"&amp;51,data!tableheader,0),0)),"",IF(VLOOKUP($A56,data!table,MATCH($F$5&amp;"-"&amp;51,data!tableheader,0),0)="-","",VLOOKUP($A56,data!table,MATCH($F$5&amp;"-"&amp;51,data!tableheader,0),0)))</f>
      </c>
      <c r="H56" s="317">
        <f>IF(ISNA(VLOOKUP($A56,data!table,MATCH($H$5&amp;"-"&amp;31,data!tableheader,0),0)),"",IF(VLOOKUP($A56,data!table,MATCH($H$5&amp;"-"&amp;31,data!tableheader,0),0)="-","",VLOOKUP($A56,data!table,MATCH($H$5&amp;"-"&amp;31,data!tableheader,0),0)))</f>
      </c>
      <c r="I56" s="317">
        <f>IF(ISNA(VLOOKUP($A56,data!table,MATCH($H$5&amp;"-"&amp;51,data!tableheader,0),0)),"",IF(VLOOKUP($A56,data!table,MATCH($H$5&amp;"-"&amp;51,data!tableheader,0),0)="-","",VLOOKUP($A56,data!table,MATCH($H$5&amp;"-"&amp;51,data!tableheader,0),0)))</f>
      </c>
      <c r="J56" s="39"/>
      <c r="K56">
        <f>IF(ISNA(MATCH(A56,data!A:A,0)),0,1)</f>
        <v>0</v>
      </c>
    </row>
    <row r="57" spans="1:11" ht="25.5" customHeight="1">
      <c r="A57" s="223">
        <v>220</v>
      </c>
      <c r="B57" s="266" t="s">
        <v>685</v>
      </c>
      <c r="C57" s="49" t="s">
        <v>188</v>
      </c>
      <c r="D57" s="317">
        <f>IF(ISNA(VLOOKUP($A57,data!table,MATCH($D$5&amp;"-"&amp;31,data!tableheader,0),0)),"",IF(VLOOKUP($A57,data!table,MATCH($D$5&amp;"-"&amp;31,data!tableheader,0),0)="-","",VLOOKUP($A57,data!table,MATCH($D$5&amp;"-"&amp;31,data!tableheader,0),0)))</f>
      </c>
      <c r="E57" s="317">
        <f>IF(ISNA(VLOOKUP($A57,data!table,MATCH($D$5&amp;"-"&amp;51,data!tableheader,0),0)),"",IF(VLOOKUP($A57,data!table,MATCH($D$5&amp;"-"&amp;51,data!tableheader,0),0)="-","",VLOOKUP($A57,data!table,MATCH($D$5&amp;"-"&amp;51,data!tableheader,0),0)))</f>
      </c>
      <c r="F57" s="317">
        <f>IF(ISNA(VLOOKUP($A57,data!table,MATCH($F$5&amp;"-"&amp;31,data!tableheader,0),0)),"",IF(VLOOKUP($A57,data!table,MATCH($F$5&amp;"-"&amp;31,data!tableheader,0),0)="-","",VLOOKUP($A57,data!table,MATCH($F$5&amp;"-"&amp;31,data!tableheader,0),0)))</f>
      </c>
      <c r="G57" s="317">
        <f>IF(ISNA(VLOOKUP($A57,data!table,MATCH($F$5&amp;"-"&amp;51,data!tableheader,0),0)),"",IF(VLOOKUP($A57,data!table,MATCH($F$5&amp;"-"&amp;51,data!tableheader,0),0)="-","",VLOOKUP($A57,data!table,MATCH($F$5&amp;"-"&amp;51,data!tableheader,0),0)))</f>
      </c>
      <c r="H57" s="317">
        <f>IF(ISNA(VLOOKUP($A57,data!table,MATCH($H$5&amp;"-"&amp;31,data!tableheader,0),0)),"",IF(VLOOKUP($A57,data!table,MATCH($H$5&amp;"-"&amp;31,data!tableheader,0),0)="-","",VLOOKUP($A57,data!table,MATCH($H$5&amp;"-"&amp;31,data!tableheader,0),0)))</f>
      </c>
      <c r="I57" s="317">
        <f>IF(ISNA(VLOOKUP($A57,data!table,MATCH($H$5&amp;"-"&amp;51,data!tableheader,0),0)),"",IF(VLOOKUP($A57,data!table,MATCH($H$5&amp;"-"&amp;51,data!tableheader,0),0)="-","",VLOOKUP($A57,data!table,MATCH($H$5&amp;"-"&amp;51,data!tableheader,0),0)))</f>
      </c>
      <c r="J57" s="39"/>
      <c r="K57">
        <f>IF(ISNA(MATCH(A57,data!A:A,0)),0,1)</f>
        <v>0</v>
      </c>
    </row>
    <row r="58" spans="1:11" ht="25.5" customHeight="1">
      <c r="A58" s="223">
        <v>224</v>
      </c>
      <c r="B58" s="266" t="s">
        <v>686</v>
      </c>
      <c r="C58" s="49" t="s">
        <v>189</v>
      </c>
      <c r="D58" s="317">
        <f>IF(ISNA(VLOOKUP($A58,data!table,MATCH($D$5&amp;"-"&amp;31,data!tableheader,0),0)),"",IF(VLOOKUP($A58,data!table,MATCH($D$5&amp;"-"&amp;31,data!tableheader,0),0)="-","",VLOOKUP($A58,data!table,MATCH($D$5&amp;"-"&amp;31,data!tableheader,0),0)))</f>
      </c>
      <c r="E58" s="317">
        <f>IF(ISNA(VLOOKUP($A58,data!table,MATCH($D$5&amp;"-"&amp;51,data!tableheader,0),0)),"",IF(VLOOKUP($A58,data!table,MATCH($D$5&amp;"-"&amp;51,data!tableheader,0),0)="-","",VLOOKUP($A58,data!table,MATCH($D$5&amp;"-"&amp;51,data!tableheader,0),0)))</f>
      </c>
      <c r="F58" s="317">
        <f>IF(ISNA(VLOOKUP($A58,data!table,MATCH($F$5&amp;"-"&amp;31,data!tableheader,0),0)),"",IF(VLOOKUP($A58,data!table,MATCH($F$5&amp;"-"&amp;31,data!tableheader,0),0)="-","",VLOOKUP($A58,data!table,MATCH($F$5&amp;"-"&amp;31,data!tableheader,0),0)))</f>
      </c>
      <c r="G58" s="317">
        <f>IF(ISNA(VLOOKUP($A58,data!table,MATCH($F$5&amp;"-"&amp;51,data!tableheader,0),0)),"",IF(VLOOKUP($A58,data!table,MATCH($F$5&amp;"-"&amp;51,data!tableheader,0),0)="-","",VLOOKUP($A58,data!table,MATCH($F$5&amp;"-"&amp;51,data!tableheader,0),0)))</f>
      </c>
      <c r="H58" s="317">
        <f>IF(ISNA(VLOOKUP($A58,data!table,MATCH($H$5&amp;"-"&amp;31,data!tableheader,0),0)),"",IF(VLOOKUP($A58,data!table,MATCH($H$5&amp;"-"&amp;31,data!tableheader,0),0)="-","",VLOOKUP($A58,data!table,MATCH($H$5&amp;"-"&amp;31,data!tableheader,0),0)))</f>
      </c>
      <c r="I58" s="317">
        <f>IF(ISNA(VLOOKUP($A58,data!table,MATCH($H$5&amp;"-"&amp;51,data!tableheader,0),0)),"",IF(VLOOKUP($A58,data!table,MATCH($H$5&amp;"-"&amp;51,data!tableheader,0),0)="-","",VLOOKUP($A58,data!table,MATCH($H$5&amp;"-"&amp;51,data!tableheader,0),0)))</f>
      </c>
      <c r="J58" s="39"/>
      <c r="K58">
        <f>IF(ISNA(MATCH(A58,data!A:A,0)),0,1)</f>
        <v>0</v>
      </c>
    </row>
    <row r="59" spans="1:11" ht="25.5" customHeight="1">
      <c r="A59" s="223">
        <v>216</v>
      </c>
      <c r="B59" s="266" t="s">
        <v>687</v>
      </c>
      <c r="C59" s="49" t="s">
        <v>453</v>
      </c>
      <c r="D59" s="317">
        <f>IF(ISNA(VLOOKUP($A59,data!table,MATCH($D$5&amp;"-"&amp;31,data!tableheader,0),0)),"",IF(VLOOKUP($A59,data!table,MATCH($D$5&amp;"-"&amp;31,data!tableheader,0),0)="-","",VLOOKUP($A59,data!table,MATCH($D$5&amp;"-"&amp;31,data!tableheader,0),0)))</f>
      </c>
      <c r="E59" s="317">
        <f>IF(ISNA(VLOOKUP($A59,data!table,MATCH($D$5&amp;"-"&amp;51,data!tableheader,0),0)),"",IF(VLOOKUP($A59,data!table,MATCH($D$5&amp;"-"&amp;51,data!tableheader,0),0)="-","",VLOOKUP($A59,data!table,MATCH($D$5&amp;"-"&amp;51,data!tableheader,0),0)))</f>
      </c>
      <c r="F59" s="317">
        <f>IF(ISNA(VLOOKUP($A59,data!table,MATCH($F$5&amp;"-"&amp;31,data!tableheader,0),0)),"",IF(VLOOKUP($A59,data!table,MATCH($F$5&amp;"-"&amp;31,data!tableheader,0),0)="-","",VLOOKUP($A59,data!table,MATCH($F$5&amp;"-"&amp;31,data!tableheader,0),0)))</f>
      </c>
      <c r="G59" s="317">
        <f>IF(ISNA(VLOOKUP($A59,data!table,MATCH($F$5&amp;"-"&amp;51,data!tableheader,0),0)),"",IF(VLOOKUP($A59,data!table,MATCH($F$5&amp;"-"&amp;51,data!tableheader,0),0)="-","",VLOOKUP($A59,data!table,MATCH($F$5&amp;"-"&amp;51,data!tableheader,0),0)))</f>
      </c>
      <c r="H59" s="317">
        <f>IF(ISNA(VLOOKUP($A59,data!table,MATCH($H$5&amp;"-"&amp;31,data!tableheader,0),0)),"",IF(VLOOKUP($A59,data!table,MATCH($H$5&amp;"-"&amp;31,data!tableheader,0),0)="-","",VLOOKUP($A59,data!table,MATCH($H$5&amp;"-"&amp;31,data!tableheader,0),0)))</f>
      </c>
      <c r="I59" s="317">
        <f>IF(ISNA(VLOOKUP($A59,data!table,MATCH($H$5&amp;"-"&amp;51,data!tableheader,0),0)),"",IF(VLOOKUP($A59,data!table,MATCH($H$5&amp;"-"&amp;51,data!tableheader,0),0)="-","",VLOOKUP($A59,data!table,MATCH($H$5&amp;"-"&amp;51,data!tableheader,0),0)))</f>
      </c>
      <c r="J59" s="39"/>
      <c r="K59">
        <f>IF(ISNA(MATCH(A59,data!A:A,0)),0,1)</f>
        <v>0</v>
      </c>
    </row>
    <row r="60" spans="1:11" ht="25.5" customHeight="1">
      <c r="A60" s="223">
        <v>226</v>
      </c>
      <c r="B60" s="266" t="s">
        <v>688</v>
      </c>
      <c r="C60" s="49" t="s">
        <v>190</v>
      </c>
      <c r="D60" s="317">
        <f>IF(ISNA(VLOOKUP($A60,data!table,MATCH($D$5&amp;"-"&amp;31,data!tableheader,0),0)),"",IF(VLOOKUP($A60,data!table,MATCH($D$5&amp;"-"&amp;31,data!tableheader,0),0)="-","",VLOOKUP($A60,data!table,MATCH($D$5&amp;"-"&amp;31,data!tableheader,0),0)))</f>
      </c>
      <c r="E60" s="317">
        <f>IF(ISNA(VLOOKUP($A60,data!table,MATCH($D$5&amp;"-"&amp;51,data!tableheader,0),0)),"",IF(VLOOKUP($A60,data!table,MATCH($D$5&amp;"-"&amp;51,data!tableheader,0),0)="-","",VLOOKUP($A60,data!table,MATCH($D$5&amp;"-"&amp;51,data!tableheader,0),0)))</f>
      </c>
      <c r="F60" s="317">
        <f>IF(ISNA(VLOOKUP($A60,data!table,MATCH($F$5&amp;"-"&amp;31,data!tableheader,0),0)),"",IF(VLOOKUP($A60,data!table,MATCH($F$5&amp;"-"&amp;31,data!tableheader,0),0)="-","",VLOOKUP($A60,data!table,MATCH($F$5&amp;"-"&amp;31,data!tableheader,0),0)))</f>
      </c>
      <c r="G60" s="317">
        <f>IF(ISNA(VLOOKUP($A60,data!table,MATCH($F$5&amp;"-"&amp;51,data!tableheader,0),0)),"",IF(VLOOKUP($A60,data!table,MATCH($F$5&amp;"-"&amp;51,data!tableheader,0),0)="-","",VLOOKUP($A60,data!table,MATCH($F$5&amp;"-"&amp;51,data!tableheader,0),0)))</f>
      </c>
      <c r="H60" s="317">
        <f>IF(ISNA(VLOOKUP($A60,data!table,MATCH($H$5&amp;"-"&amp;31,data!tableheader,0),0)),"",IF(VLOOKUP($A60,data!table,MATCH($H$5&amp;"-"&amp;31,data!tableheader,0),0)="-","",VLOOKUP($A60,data!table,MATCH($H$5&amp;"-"&amp;31,data!tableheader,0),0)))</f>
      </c>
      <c r="I60" s="317">
        <f>IF(ISNA(VLOOKUP($A60,data!table,MATCH($H$5&amp;"-"&amp;51,data!tableheader,0),0)),"",IF(VLOOKUP($A60,data!table,MATCH($H$5&amp;"-"&amp;51,data!tableheader,0),0)="-","",VLOOKUP($A60,data!table,MATCH($H$5&amp;"-"&amp;51,data!tableheader,0),0)))</f>
      </c>
      <c r="J60" s="39"/>
      <c r="K60">
        <f>IF(ISNA(MATCH(A60,data!A:A,0)),0,1)</f>
        <v>0</v>
      </c>
    </row>
    <row r="61" spans="1:11" ht="25.5" customHeight="1">
      <c r="A61" s="223">
        <v>234</v>
      </c>
      <c r="B61" s="266" t="s">
        <v>688</v>
      </c>
      <c r="C61" s="49" t="s">
        <v>454</v>
      </c>
      <c r="D61" s="317">
        <f>IF(ISNA(VLOOKUP($A61,data!table,MATCH($D$5&amp;"-"&amp;31,data!tableheader,0),0)),"",IF(VLOOKUP($A61,data!table,MATCH($D$5&amp;"-"&amp;31,data!tableheader,0),0)="-","",VLOOKUP($A61,data!table,MATCH($D$5&amp;"-"&amp;31,data!tableheader,0),0)))</f>
      </c>
      <c r="E61" s="317">
        <f>IF(ISNA(VLOOKUP($A61,data!table,MATCH($D$5&amp;"-"&amp;51,data!tableheader,0),0)),"",IF(VLOOKUP($A61,data!table,MATCH($D$5&amp;"-"&amp;51,data!tableheader,0),0)="-","",VLOOKUP($A61,data!table,MATCH($D$5&amp;"-"&amp;51,data!tableheader,0),0)))</f>
      </c>
      <c r="F61" s="317">
        <f>IF(ISNA(VLOOKUP($A61,data!table,MATCH($F$5&amp;"-"&amp;31,data!tableheader,0),0)),"",IF(VLOOKUP($A61,data!table,MATCH($F$5&amp;"-"&amp;31,data!tableheader,0),0)="-","",VLOOKUP($A61,data!table,MATCH($F$5&amp;"-"&amp;31,data!tableheader,0),0)))</f>
      </c>
      <c r="G61" s="317">
        <f>IF(ISNA(VLOOKUP($A61,data!table,MATCH($F$5&amp;"-"&amp;51,data!tableheader,0),0)),"",IF(VLOOKUP($A61,data!table,MATCH($F$5&amp;"-"&amp;51,data!tableheader,0),0)="-","",VLOOKUP($A61,data!table,MATCH($F$5&amp;"-"&amp;51,data!tableheader,0),0)))</f>
      </c>
      <c r="H61" s="317">
        <f>IF(ISNA(VLOOKUP($A61,data!table,MATCH($H$5&amp;"-"&amp;31,data!tableheader,0),0)),"",IF(VLOOKUP($A61,data!table,MATCH($H$5&amp;"-"&amp;31,data!tableheader,0),0)="-","",VLOOKUP($A61,data!table,MATCH($H$5&amp;"-"&amp;31,data!tableheader,0),0)))</f>
      </c>
      <c r="I61" s="317">
        <f>IF(ISNA(VLOOKUP($A61,data!table,MATCH($H$5&amp;"-"&amp;51,data!tableheader,0),0)),"",IF(VLOOKUP($A61,data!table,MATCH($H$5&amp;"-"&amp;51,data!tableheader,0),0)="-","",VLOOKUP($A61,data!table,MATCH($H$5&amp;"-"&amp;51,data!tableheader,0),0)))</f>
      </c>
      <c r="J61" s="39"/>
      <c r="K61">
        <f>IF(ISNA(MATCH(A61,data!A:A,0)),0,1)</f>
        <v>0</v>
      </c>
    </row>
    <row r="62" spans="1:11" ht="25.5" customHeight="1">
      <c r="A62" s="223"/>
      <c r="B62" s="267"/>
      <c r="C62" s="225" t="s">
        <v>285</v>
      </c>
      <c r="D62" s="317"/>
      <c r="E62" s="317"/>
      <c r="F62" s="317"/>
      <c r="G62" s="317"/>
      <c r="H62" s="317"/>
      <c r="I62" s="317"/>
      <c r="J62" s="39"/>
      <c r="K62">
        <v>1</v>
      </c>
    </row>
    <row r="63" spans="1:11" ht="25.5" customHeight="1">
      <c r="A63" s="223"/>
      <c r="B63" s="268"/>
      <c r="C63" s="50" t="s">
        <v>191</v>
      </c>
      <c r="D63" s="315"/>
      <c r="E63" s="315"/>
      <c r="F63" s="315"/>
      <c r="G63" s="315"/>
      <c r="H63" s="315"/>
      <c r="I63" s="315"/>
      <c r="J63" s="39"/>
      <c r="K63">
        <f>IF(SUM(K64:K86)&gt;0,1,0)</f>
        <v>1</v>
      </c>
    </row>
    <row r="64" spans="1:11" ht="25.5" customHeight="1">
      <c r="A64" s="223">
        <v>236</v>
      </c>
      <c r="B64" s="266" t="s">
        <v>689</v>
      </c>
      <c r="C64" s="49" t="s">
        <v>192</v>
      </c>
      <c r="D64" s="317">
        <f>IF(ISNA(VLOOKUP($A64,data!table,MATCH($D$5&amp;"-"&amp;31,data!tableheader,0),0)),"",IF(VLOOKUP($A64,data!table,MATCH($D$5&amp;"-"&amp;31,data!tableheader,0),0)="-","",VLOOKUP($A64,data!table,MATCH($D$5&amp;"-"&amp;31,data!tableheader,0),0)))</f>
      </c>
      <c r="E64" s="317">
        <f>IF(ISNA(VLOOKUP($A64,data!table,MATCH($D$5&amp;"-"&amp;51,data!tableheader,0),0)),"",IF(VLOOKUP($A64,data!table,MATCH($D$5&amp;"-"&amp;51,data!tableheader,0),0)="-","",VLOOKUP($A64,data!table,MATCH($D$5&amp;"-"&amp;51,data!tableheader,0),0)))</f>
      </c>
      <c r="F64" s="317">
        <f>IF(ISNA(VLOOKUP($A64,data!table,MATCH($F$5&amp;"-"&amp;31,data!tableheader,0),0)),"",IF(VLOOKUP($A64,data!table,MATCH($F$5&amp;"-"&amp;31,data!tableheader,0),0)="-","",VLOOKUP($A64,data!table,MATCH($F$5&amp;"-"&amp;31,data!tableheader,0),0)))</f>
      </c>
      <c r="G64" s="317">
        <f>IF(ISNA(VLOOKUP($A64,data!table,MATCH($F$5&amp;"-"&amp;51,data!tableheader,0),0)),"",IF(VLOOKUP($A64,data!table,MATCH($F$5&amp;"-"&amp;51,data!tableheader,0),0)="-","",VLOOKUP($A64,data!table,MATCH($F$5&amp;"-"&amp;51,data!tableheader,0),0)))</f>
      </c>
      <c r="H64" s="317">
        <f>IF(ISNA(VLOOKUP($A64,data!table,MATCH($H$5&amp;"-"&amp;31,data!tableheader,0),0)),"",IF(VLOOKUP($A64,data!table,MATCH($H$5&amp;"-"&amp;31,data!tableheader,0),0)="-","",VLOOKUP($A64,data!table,MATCH($H$5&amp;"-"&amp;31,data!tableheader,0),0)))</f>
      </c>
      <c r="I64" s="317">
        <f>IF(ISNA(VLOOKUP($A64,data!table,MATCH($H$5&amp;"-"&amp;51,data!tableheader,0),0)),"",IF(VLOOKUP($A64,data!table,MATCH($H$5&amp;"-"&amp;51,data!tableheader,0),0)="-","",VLOOKUP($A64,data!table,MATCH($H$5&amp;"-"&amp;51,data!tableheader,0),0)))</f>
      </c>
      <c r="J64" s="39"/>
      <c r="K64">
        <f>IF(ISNA(MATCH(A64,data!A:A,0)),0,1)</f>
        <v>0</v>
      </c>
    </row>
    <row r="65" spans="1:11" ht="25.5" customHeight="1">
      <c r="A65" s="223">
        <v>242</v>
      </c>
      <c r="B65" s="266" t="s">
        <v>690</v>
      </c>
      <c r="C65" s="49" t="s">
        <v>193</v>
      </c>
      <c r="D65" s="317">
        <f>IF(ISNA(VLOOKUP($A65,data!table,MATCH($D$5&amp;"-"&amp;31,data!tableheader,0),0)),"",IF(VLOOKUP($A65,data!table,MATCH($D$5&amp;"-"&amp;31,data!tableheader,0),0)="-","",VLOOKUP($A65,data!table,MATCH($D$5&amp;"-"&amp;31,data!tableheader,0),0)))</f>
      </c>
      <c r="E65" s="317">
        <f>IF(ISNA(VLOOKUP($A65,data!table,MATCH($D$5&amp;"-"&amp;51,data!tableheader,0),0)),"",IF(VLOOKUP($A65,data!table,MATCH($D$5&amp;"-"&amp;51,data!tableheader,0),0)="-","",VLOOKUP($A65,data!table,MATCH($D$5&amp;"-"&amp;51,data!tableheader,0),0)))</f>
      </c>
      <c r="F65" s="317">
        <f>IF(ISNA(VLOOKUP($A65,data!table,MATCH($F$5&amp;"-"&amp;31,data!tableheader,0),0)),"",IF(VLOOKUP($A65,data!table,MATCH($F$5&amp;"-"&amp;31,data!tableheader,0),0)="-","",VLOOKUP($A65,data!table,MATCH($F$5&amp;"-"&amp;31,data!tableheader,0),0)))</f>
      </c>
      <c r="G65" s="317">
        <f>IF(ISNA(VLOOKUP($A65,data!table,MATCH($F$5&amp;"-"&amp;51,data!tableheader,0),0)),"",IF(VLOOKUP($A65,data!table,MATCH($F$5&amp;"-"&amp;51,data!tableheader,0),0)="-","",VLOOKUP($A65,data!table,MATCH($F$5&amp;"-"&amp;51,data!tableheader,0),0)))</f>
      </c>
      <c r="H65" s="317">
        <f>IF(ISNA(VLOOKUP($A65,data!table,MATCH($H$5&amp;"-"&amp;31,data!tableheader,0),0)),"",IF(VLOOKUP($A65,data!table,MATCH($H$5&amp;"-"&amp;31,data!tableheader,0),0)="-","",VLOOKUP($A65,data!table,MATCH($H$5&amp;"-"&amp;31,data!tableheader,0),0)))</f>
      </c>
      <c r="I65" s="317">
        <f>IF(ISNA(VLOOKUP($A65,data!table,MATCH($H$5&amp;"-"&amp;51,data!tableheader,0),0)),"",IF(VLOOKUP($A65,data!table,MATCH($H$5&amp;"-"&amp;51,data!tableheader,0),0)="-","",VLOOKUP($A65,data!table,MATCH($H$5&amp;"-"&amp;51,data!tableheader,0),0)))</f>
      </c>
      <c r="J65" s="39"/>
      <c r="K65">
        <f>IF(ISNA(MATCH(A65,data!A:A,0)),0,1)</f>
        <v>0</v>
      </c>
    </row>
    <row r="66" spans="1:11" ht="25.5" customHeight="1">
      <c r="A66" s="223">
        <v>260</v>
      </c>
      <c r="B66" s="266" t="s">
        <v>691</v>
      </c>
      <c r="C66" s="49" t="s">
        <v>201</v>
      </c>
      <c r="D66" s="317">
        <f>IF(ISNA(VLOOKUP($A66,data!table,MATCH($D$5&amp;"-"&amp;31,data!tableheader,0),0)),"",IF(VLOOKUP($A66,data!table,MATCH($D$5&amp;"-"&amp;31,data!tableheader,0),0)="-","",VLOOKUP($A66,data!table,MATCH($D$5&amp;"-"&amp;31,data!tableheader,0),0)))</f>
      </c>
      <c r="E66" s="317">
        <f>IF(ISNA(VLOOKUP($A66,data!table,MATCH($D$5&amp;"-"&amp;51,data!tableheader,0),0)),"",IF(VLOOKUP($A66,data!table,MATCH($D$5&amp;"-"&amp;51,data!tableheader,0),0)="-","",VLOOKUP($A66,data!table,MATCH($D$5&amp;"-"&amp;51,data!tableheader,0),0)))</f>
      </c>
      <c r="F66" s="317">
        <f>IF(ISNA(VLOOKUP($A66,data!table,MATCH($F$5&amp;"-"&amp;31,data!tableheader,0),0)),"",IF(VLOOKUP($A66,data!table,MATCH($F$5&amp;"-"&amp;31,data!tableheader,0),0)="-","",VLOOKUP($A66,data!table,MATCH($F$5&amp;"-"&amp;31,data!tableheader,0),0)))</f>
      </c>
      <c r="G66" s="317">
        <f>IF(ISNA(VLOOKUP($A66,data!table,MATCH($F$5&amp;"-"&amp;51,data!tableheader,0),0)),"",IF(VLOOKUP($A66,data!table,MATCH($F$5&amp;"-"&amp;51,data!tableheader,0),0)="-","",VLOOKUP($A66,data!table,MATCH($F$5&amp;"-"&amp;51,data!tableheader,0),0)))</f>
      </c>
      <c r="H66" s="317">
        <f>IF(ISNA(VLOOKUP($A66,data!table,MATCH($H$5&amp;"-"&amp;31,data!tableheader,0),0)),"",IF(VLOOKUP($A66,data!table,MATCH($H$5&amp;"-"&amp;31,data!tableheader,0),0)="-","",VLOOKUP($A66,data!table,MATCH($H$5&amp;"-"&amp;31,data!tableheader,0),0)))</f>
      </c>
      <c r="I66" s="317">
        <f>IF(ISNA(VLOOKUP($A66,data!table,MATCH($H$5&amp;"-"&amp;51,data!tableheader,0),0)),"",IF(VLOOKUP($A66,data!table,MATCH($H$5&amp;"-"&amp;51,data!tableheader,0),0)="-","",VLOOKUP($A66,data!table,MATCH($H$5&amp;"-"&amp;51,data!tableheader,0),0)))</f>
      </c>
      <c r="J66" s="39"/>
      <c r="K66">
        <f>IF(ISNA(MATCH(A66,data!A:A,0)),0,1)</f>
        <v>0</v>
      </c>
    </row>
    <row r="67" spans="1:11" ht="25.5" customHeight="1">
      <c r="A67" s="223">
        <v>249</v>
      </c>
      <c r="B67" s="269" t="s">
        <v>692</v>
      </c>
      <c r="C67" s="49" t="s">
        <v>198</v>
      </c>
      <c r="D67" s="317">
        <f>IF(ISNA(VLOOKUP($A67,data!table,MATCH($D$5&amp;"-"&amp;31,data!tableheader,0),0)),"",IF(VLOOKUP($A67,data!table,MATCH($D$5&amp;"-"&amp;31,data!tableheader,0),0)="-","",VLOOKUP($A67,data!table,MATCH($D$5&amp;"-"&amp;31,data!tableheader,0),0)))</f>
      </c>
      <c r="E67" s="317">
        <f>IF(ISNA(VLOOKUP($A67,data!table,MATCH($D$5&amp;"-"&amp;51,data!tableheader,0),0)),"",IF(VLOOKUP($A67,data!table,MATCH($D$5&amp;"-"&amp;51,data!tableheader,0),0)="-","",VLOOKUP($A67,data!table,MATCH($D$5&amp;"-"&amp;51,data!tableheader,0),0)))</f>
      </c>
      <c r="F67" s="317">
        <f>IF(ISNA(VLOOKUP($A67,data!table,MATCH($F$5&amp;"-"&amp;31,data!tableheader,0),0)),"",IF(VLOOKUP($A67,data!table,MATCH($F$5&amp;"-"&amp;31,data!tableheader,0),0)="-","",VLOOKUP($A67,data!table,MATCH($F$5&amp;"-"&amp;31,data!tableheader,0),0)))</f>
      </c>
      <c r="G67" s="317">
        <f>IF(ISNA(VLOOKUP($A67,data!table,MATCH($F$5&amp;"-"&amp;51,data!tableheader,0),0)),"",IF(VLOOKUP($A67,data!table,MATCH($F$5&amp;"-"&amp;51,data!tableheader,0),0)="-","",VLOOKUP($A67,data!table,MATCH($F$5&amp;"-"&amp;51,data!tableheader,0),0)))</f>
      </c>
      <c r="H67" s="317">
        <f>IF(ISNA(VLOOKUP($A67,data!table,MATCH($H$5&amp;"-"&amp;31,data!tableheader,0),0)),"",IF(VLOOKUP($A67,data!table,MATCH($H$5&amp;"-"&amp;31,data!tableheader,0),0)="-","",VLOOKUP($A67,data!table,MATCH($H$5&amp;"-"&amp;31,data!tableheader,0),0)))</f>
      </c>
      <c r="I67" s="317">
        <f>IF(ISNA(VLOOKUP($A67,data!table,MATCH($H$5&amp;"-"&amp;51,data!tableheader,0),0)),"",IF(VLOOKUP($A67,data!table,MATCH($H$5&amp;"-"&amp;51,data!tableheader,0),0)="-","",VLOOKUP($A67,data!table,MATCH($H$5&amp;"-"&amp;51,data!tableheader,0),0)))</f>
      </c>
      <c r="J67" s="39"/>
      <c r="K67">
        <f>IF(ISNA(MATCH(A67,data!A:A,0)),0,1)</f>
        <v>0</v>
      </c>
    </row>
    <row r="68" spans="1:11" ht="25.5" customHeight="1">
      <c r="A68" s="223">
        <v>251</v>
      </c>
      <c r="B68" s="266" t="s">
        <v>693</v>
      </c>
      <c r="C68" s="49" t="s">
        <v>583</v>
      </c>
      <c r="D68" s="315"/>
      <c r="E68" s="317">
        <f>IF(ISNA(VLOOKUP($A68,data!table,MATCH($D$5&amp;"-"&amp;51,data!tableheader,0),0)),"",IF(VLOOKUP($A68,data!table,MATCH($D$5&amp;"-"&amp;51,data!tableheader,0),0)="-","",VLOOKUP($A68,data!table,MATCH($D$5&amp;"-"&amp;51,data!tableheader,0),0)))</f>
      </c>
      <c r="F68" s="315"/>
      <c r="G68" s="317">
        <f>IF(ISNA(VLOOKUP($A68,data!table,MATCH($F$5&amp;"-"&amp;51,data!tableheader,0),0)),"",IF(VLOOKUP($A68,data!table,MATCH($F$5&amp;"-"&amp;51,data!tableheader,0),0)="-","",VLOOKUP($A68,data!table,MATCH($F$5&amp;"-"&amp;51,data!tableheader,0),0)))</f>
      </c>
      <c r="H68" s="315"/>
      <c r="I68" s="317">
        <f>IF(ISNA(VLOOKUP($A68,data!table,MATCH($H$5&amp;"-"&amp;51,data!tableheader,0),0)),"",IF(VLOOKUP($A68,data!table,MATCH($H$5&amp;"-"&amp;51,data!tableheader,0),0)="-","",VLOOKUP($A68,data!table,MATCH($H$5&amp;"-"&amp;51,data!tableheader,0),0)))</f>
      </c>
      <c r="J68" s="39"/>
      <c r="K68">
        <f>IF(ISNA(MATCH(A68,data!A:A,0)),0,1)</f>
        <v>0</v>
      </c>
    </row>
    <row r="69" spans="1:11" ht="25.5" customHeight="1">
      <c r="A69" s="223">
        <v>254</v>
      </c>
      <c r="B69" s="266" t="s">
        <v>694</v>
      </c>
      <c r="C69" s="49" t="s">
        <v>200</v>
      </c>
      <c r="D69" s="315"/>
      <c r="E69" s="317">
        <f>IF(ISNA(VLOOKUP($A69,data!table,MATCH($D$5&amp;"-"&amp;51,data!tableheader,0),0)),"",IF(VLOOKUP($A69,data!table,MATCH($D$5&amp;"-"&amp;51,data!tableheader,0),0)="-","",VLOOKUP($A69,data!table,MATCH($D$5&amp;"-"&amp;51,data!tableheader,0),0)))</f>
      </c>
      <c r="F69" s="315"/>
      <c r="G69" s="317">
        <f>IF(ISNA(VLOOKUP($A69,data!table,MATCH($F$5&amp;"-"&amp;51,data!tableheader,0),0)),"",IF(VLOOKUP($A69,data!table,MATCH($F$5&amp;"-"&amp;51,data!tableheader,0),0)="-","",VLOOKUP($A69,data!table,MATCH($F$5&amp;"-"&amp;51,data!tableheader,0),0)))</f>
      </c>
      <c r="H69" s="315"/>
      <c r="I69" s="317">
        <f>IF(ISNA(VLOOKUP($A69,data!table,MATCH($H$5&amp;"-"&amp;51,data!tableheader,0),0)),"",IF(VLOOKUP($A69,data!table,MATCH($H$5&amp;"-"&amp;51,data!tableheader,0),0)="-","",VLOOKUP($A69,data!table,MATCH($H$5&amp;"-"&amp;51,data!tableheader,0),0)))</f>
      </c>
      <c r="J69" s="39"/>
      <c r="K69">
        <f>IF(ISNA(MATCH(A69,data!A:A,0)),0,1)</f>
        <v>0</v>
      </c>
    </row>
    <row r="70" spans="1:11" ht="25.5" customHeight="1">
      <c r="A70" s="223">
        <v>256</v>
      </c>
      <c r="B70" s="266" t="s">
        <v>694</v>
      </c>
      <c r="C70" s="49" t="s">
        <v>199</v>
      </c>
      <c r="D70" s="315"/>
      <c r="E70" s="317">
        <f>IF(ISNA(VLOOKUP($A70,data!table,MATCH($D$5&amp;"-"&amp;51,data!tableheader,0),0)),"",IF(VLOOKUP($A70,data!table,MATCH($D$5&amp;"-"&amp;51,data!tableheader,0),0)="-","",VLOOKUP($A70,data!table,MATCH($D$5&amp;"-"&amp;51,data!tableheader,0),0)))</f>
      </c>
      <c r="F70" s="315"/>
      <c r="G70" s="317">
        <f>IF(ISNA(VLOOKUP($A70,data!table,MATCH($F$5&amp;"-"&amp;51,data!tableheader,0),0)),"",IF(VLOOKUP($A70,data!table,MATCH($F$5&amp;"-"&amp;51,data!tableheader,0),0)="-","",VLOOKUP($A70,data!table,MATCH($F$5&amp;"-"&amp;51,data!tableheader,0),0)))</f>
      </c>
      <c r="H70" s="315"/>
      <c r="I70" s="317">
        <f>IF(ISNA(VLOOKUP($A70,data!table,MATCH($H$5&amp;"-"&amp;51,data!tableheader,0),0)),"",IF(VLOOKUP($A70,data!table,MATCH($H$5&amp;"-"&amp;51,data!tableheader,0),0)="-","",VLOOKUP($A70,data!table,MATCH($H$5&amp;"-"&amp;51,data!tableheader,0),0)))</f>
      </c>
      <c r="J70" s="39"/>
      <c r="K70">
        <f>IF(ISNA(MATCH(A70,data!A:A,0)),0,1)</f>
        <v>0</v>
      </c>
    </row>
    <row r="71" spans="1:11" ht="25.5" customHeight="1">
      <c r="A71" s="223">
        <v>263</v>
      </c>
      <c r="B71" s="266" t="s">
        <v>693</v>
      </c>
      <c r="C71" s="49" t="s">
        <v>286</v>
      </c>
      <c r="D71" s="317">
        <f>IF(ISNA(VLOOKUP($A71,data!table,MATCH($D$5&amp;"-"&amp;31,data!tableheader,0),0)),"",IF(VLOOKUP($A71,data!table,MATCH($D$5&amp;"-"&amp;31,data!tableheader,0),0)="-","",VLOOKUP($A71,data!table,MATCH($D$5&amp;"-"&amp;31,data!tableheader,0),0)))</f>
      </c>
      <c r="E71" s="317">
        <f>IF(ISNA(VLOOKUP($A71,data!table,MATCH($D$5&amp;"-"&amp;51,data!tableheader,0),0)),"",IF(VLOOKUP($A71,data!table,MATCH($D$5&amp;"-"&amp;51,data!tableheader,0),0)="-","",VLOOKUP($A71,data!table,MATCH($D$5&amp;"-"&amp;51,data!tableheader,0),0)))</f>
      </c>
      <c r="F71" s="317">
        <f>IF(ISNA(VLOOKUP($A71,data!table,MATCH($F$5&amp;"-"&amp;31,data!tableheader,0),0)),"",IF(VLOOKUP($A71,data!table,MATCH($F$5&amp;"-"&amp;31,data!tableheader,0),0)="-","",VLOOKUP($A71,data!table,MATCH($F$5&amp;"-"&amp;31,data!tableheader,0),0)))</f>
      </c>
      <c r="G71" s="317">
        <f>IF(ISNA(VLOOKUP($A71,data!table,MATCH($F$5&amp;"-"&amp;51,data!tableheader,0),0)),"",IF(VLOOKUP($A71,data!table,MATCH($F$5&amp;"-"&amp;51,data!tableheader,0),0)="-","",VLOOKUP($A71,data!table,MATCH($F$5&amp;"-"&amp;51,data!tableheader,0),0)))</f>
      </c>
      <c r="H71" s="317">
        <f>IF(ISNA(VLOOKUP($A71,data!table,MATCH($H$5&amp;"-"&amp;31,data!tableheader,0),0)),"",IF(VLOOKUP($A71,data!table,MATCH($H$5&amp;"-"&amp;31,data!tableheader,0),0)="-","",VLOOKUP($A71,data!table,MATCH($H$5&amp;"-"&amp;31,data!tableheader,0),0)))</f>
      </c>
      <c r="I71" s="317">
        <f>IF(ISNA(VLOOKUP($A71,data!table,MATCH($H$5&amp;"-"&amp;51,data!tableheader,0),0)),"",IF(VLOOKUP($A71,data!table,MATCH($H$5&amp;"-"&amp;51,data!tableheader,0),0)="-","",VLOOKUP($A71,data!table,MATCH($H$5&amp;"-"&amp;51,data!tableheader,0),0)))</f>
      </c>
      <c r="J71" s="39"/>
      <c r="K71">
        <f>IF(ISNA(MATCH(A71,data!A:A,0)),0,1)</f>
        <v>0</v>
      </c>
    </row>
    <row r="72" spans="1:11" ht="25.5" customHeight="1">
      <c r="A72" s="223">
        <v>265</v>
      </c>
      <c r="B72" s="266" t="s">
        <v>693</v>
      </c>
      <c r="C72" s="148" t="s">
        <v>456</v>
      </c>
      <c r="D72" s="317">
        <f>IF(ISNA(VLOOKUP($A72,data!table,MATCH($D$5&amp;"-"&amp;31,data!tableheader,0),0)),"",IF(VLOOKUP($A72,data!table,MATCH($D$5&amp;"-"&amp;31,data!tableheader,0),0)="-","",VLOOKUP($A72,data!table,MATCH($D$5&amp;"-"&amp;31,data!tableheader,0),0)))</f>
      </c>
      <c r="E72" s="317">
        <f>IF(ISNA(VLOOKUP($A72,data!table,MATCH($D$5&amp;"-"&amp;51,data!tableheader,0),0)),"",IF(VLOOKUP($A72,data!table,MATCH($D$5&amp;"-"&amp;51,data!tableheader,0),0)="-","",VLOOKUP($A72,data!table,MATCH($D$5&amp;"-"&amp;51,data!tableheader,0),0)))</f>
      </c>
      <c r="F72" s="317">
        <f>IF(ISNA(VLOOKUP($A72,data!table,MATCH($F$5&amp;"-"&amp;31,data!tableheader,0),0)),"",IF(VLOOKUP($A72,data!table,MATCH($F$5&amp;"-"&amp;31,data!tableheader,0),0)="-","",VLOOKUP($A72,data!table,MATCH($F$5&amp;"-"&amp;31,data!tableheader,0),0)))</f>
      </c>
      <c r="G72" s="317">
        <f>IF(ISNA(VLOOKUP($A72,data!table,MATCH($F$5&amp;"-"&amp;51,data!tableheader,0),0)),"",IF(VLOOKUP($A72,data!table,MATCH($F$5&amp;"-"&amp;51,data!tableheader,0),0)="-","",VLOOKUP($A72,data!table,MATCH($F$5&amp;"-"&amp;51,data!tableheader,0),0)))</f>
      </c>
      <c r="H72" s="317">
        <f>IF(ISNA(VLOOKUP($A72,data!table,MATCH($H$5&amp;"-"&amp;31,data!tableheader,0),0)),"",IF(VLOOKUP($A72,data!table,MATCH($H$5&amp;"-"&amp;31,data!tableheader,0),0)="-","",VLOOKUP($A72,data!table,MATCH($H$5&amp;"-"&amp;31,data!tableheader,0),0)))</f>
      </c>
      <c r="I72" s="317">
        <f>IF(ISNA(VLOOKUP($A72,data!table,MATCH($H$5&amp;"-"&amp;51,data!tableheader,0),0)),"",IF(VLOOKUP($A72,data!table,MATCH($H$5&amp;"-"&amp;51,data!tableheader,0),0)="-","",VLOOKUP($A72,data!table,MATCH($H$5&amp;"-"&amp;51,data!tableheader,0),0)))</f>
      </c>
      <c r="J72" s="39"/>
      <c r="K72">
        <f>IF(ISNA(MATCH(A72,data!A:A,0)),0,1)</f>
        <v>0</v>
      </c>
    </row>
    <row r="73" spans="1:11" ht="25.5" customHeight="1">
      <c r="A73" s="223">
        <v>267</v>
      </c>
      <c r="B73" s="266" t="s">
        <v>695</v>
      </c>
      <c r="C73" s="49" t="s">
        <v>194</v>
      </c>
      <c r="D73" s="317">
        <f>IF(ISNA(VLOOKUP($A73,data!table,MATCH($D$5&amp;"-"&amp;31,data!tableheader,0),0)),"",IF(VLOOKUP($A73,data!table,MATCH($D$5&amp;"-"&amp;31,data!tableheader,0),0)="-","",VLOOKUP($A73,data!table,MATCH($D$5&amp;"-"&amp;31,data!tableheader,0),0)))</f>
      </c>
      <c r="E73" s="317">
        <f>IF(ISNA(VLOOKUP($A73,data!table,MATCH($D$5&amp;"-"&amp;51,data!tableheader,0),0)),"",IF(VLOOKUP($A73,data!table,MATCH($D$5&amp;"-"&amp;51,data!tableheader,0),0)="-","",VLOOKUP($A73,data!table,MATCH($D$5&amp;"-"&amp;51,data!tableheader,0),0)))</f>
      </c>
      <c r="F73" s="317">
        <f>IF(ISNA(VLOOKUP($A73,data!table,MATCH($F$5&amp;"-"&amp;31,data!tableheader,0),0)),"",IF(VLOOKUP($A73,data!table,MATCH($F$5&amp;"-"&amp;31,data!tableheader,0),0)="-","",VLOOKUP($A73,data!table,MATCH($F$5&amp;"-"&amp;31,data!tableheader,0),0)))</f>
      </c>
      <c r="G73" s="317">
        <f>IF(ISNA(VLOOKUP($A73,data!table,MATCH($F$5&amp;"-"&amp;51,data!tableheader,0),0)),"",IF(VLOOKUP($A73,data!table,MATCH($F$5&amp;"-"&amp;51,data!tableheader,0),0)="-","",VLOOKUP($A73,data!table,MATCH($F$5&amp;"-"&amp;51,data!tableheader,0),0)))</f>
      </c>
      <c r="H73" s="317">
        <f>IF(ISNA(VLOOKUP($A73,data!table,MATCH($H$5&amp;"-"&amp;31,data!tableheader,0),0)),"",IF(VLOOKUP($A73,data!table,MATCH($H$5&amp;"-"&amp;31,data!tableheader,0),0)="-","",VLOOKUP($A73,data!table,MATCH($H$5&amp;"-"&amp;31,data!tableheader,0),0)))</f>
      </c>
      <c r="I73" s="317">
        <f>IF(ISNA(VLOOKUP($A73,data!table,MATCH($H$5&amp;"-"&amp;51,data!tableheader,0),0)),"",IF(VLOOKUP($A73,data!table,MATCH($H$5&amp;"-"&amp;51,data!tableheader,0),0)="-","",VLOOKUP($A73,data!table,MATCH($H$5&amp;"-"&amp;51,data!tableheader,0),0)))</f>
      </c>
      <c r="J73" s="39"/>
      <c r="K73">
        <f>IF(ISNA(MATCH(A73,data!A:A,0)),0,1)</f>
        <v>0</v>
      </c>
    </row>
    <row r="74" spans="1:11" ht="25.5" customHeight="1">
      <c r="A74" s="223">
        <v>270</v>
      </c>
      <c r="B74" s="269" t="s">
        <v>696</v>
      </c>
      <c r="C74" s="49" t="s">
        <v>195</v>
      </c>
      <c r="D74" s="317">
        <f>IF(ISNA(VLOOKUP($A74,data!table,MATCH($D$5&amp;"-"&amp;31,data!tableheader,0),0)),"",IF(VLOOKUP($A74,data!table,MATCH($D$5&amp;"-"&amp;31,data!tableheader,0),0)="-","",VLOOKUP($A74,data!table,MATCH($D$5&amp;"-"&amp;31,data!tableheader,0),0)))</f>
      </c>
      <c r="E74" s="317">
        <f>IF(ISNA(VLOOKUP($A74,data!table,MATCH($D$5&amp;"-"&amp;51,data!tableheader,0),0)),"",IF(VLOOKUP($A74,data!table,MATCH($D$5&amp;"-"&amp;51,data!tableheader,0),0)="-","",VLOOKUP($A74,data!table,MATCH($D$5&amp;"-"&amp;51,data!tableheader,0),0)))</f>
      </c>
      <c r="F74" s="317">
        <f>IF(ISNA(VLOOKUP($A74,data!table,MATCH($F$5&amp;"-"&amp;31,data!tableheader,0),0)),"",IF(VLOOKUP($A74,data!table,MATCH($F$5&amp;"-"&amp;31,data!tableheader,0),0)="-","",VLOOKUP($A74,data!table,MATCH($F$5&amp;"-"&amp;31,data!tableheader,0),0)))</f>
      </c>
      <c r="G74" s="317">
        <f>IF(ISNA(VLOOKUP($A74,data!table,MATCH($F$5&amp;"-"&amp;51,data!tableheader,0),0)),"",IF(VLOOKUP($A74,data!table,MATCH($F$5&amp;"-"&amp;51,data!tableheader,0),0)="-","",VLOOKUP($A74,data!table,MATCH($F$5&amp;"-"&amp;51,data!tableheader,0),0)))</f>
      </c>
      <c r="H74" s="317">
        <f>IF(ISNA(VLOOKUP($A74,data!table,MATCH($H$5&amp;"-"&amp;31,data!tableheader,0),0)),"",IF(VLOOKUP($A74,data!table,MATCH($H$5&amp;"-"&amp;31,data!tableheader,0),0)="-","",VLOOKUP($A74,data!table,MATCH($H$5&amp;"-"&amp;31,data!tableheader,0),0)))</f>
      </c>
      <c r="I74" s="317">
        <f>IF(ISNA(VLOOKUP($A74,data!table,MATCH($H$5&amp;"-"&amp;51,data!tableheader,0),0)),"",IF(VLOOKUP($A74,data!table,MATCH($H$5&amp;"-"&amp;51,data!tableheader,0),0)="-","",VLOOKUP($A74,data!table,MATCH($H$5&amp;"-"&amp;51,data!tableheader,0),0)))</f>
      </c>
      <c r="J74" s="39"/>
      <c r="K74">
        <f>IF(ISNA(MATCH(A74,data!A:A,0)),0,1)</f>
        <v>0</v>
      </c>
    </row>
    <row r="75" spans="1:11" ht="25.5" customHeight="1">
      <c r="A75" s="223">
        <v>275</v>
      </c>
      <c r="B75" s="266" t="s">
        <v>693</v>
      </c>
      <c r="C75" s="148" t="s">
        <v>287</v>
      </c>
      <c r="D75" s="317">
        <f>IF(ISNA(VLOOKUP($A75,data!table,MATCH($D$5&amp;"-"&amp;31,data!tableheader,0),0)),"",IF(VLOOKUP($A75,data!table,MATCH($D$5&amp;"-"&amp;31,data!tableheader,0),0)="-","",VLOOKUP($A75,data!table,MATCH($D$5&amp;"-"&amp;31,data!tableheader,0),0)))</f>
      </c>
      <c r="E75" s="317">
        <f>IF(ISNA(VLOOKUP($A75,data!table,MATCH($D$5&amp;"-"&amp;51,data!tableheader,0),0)),"",IF(VLOOKUP($A75,data!table,MATCH($D$5&amp;"-"&amp;51,data!tableheader,0),0)="-","",VLOOKUP($A75,data!table,MATCH($D$5&amp;"-"&amp;51,data!tableheader,0),0)))</f>
      </c>
      <c r="F75" s="317">
        <f>IF(ISNA(VLOOKUP($A75,data!table,MATCH($F$5&amp;"-"&amp;31,data!tableheader,0),0)),"",IF(VLOOKUP($A75,data!table,MATCH($F$5&amp;"-"&amp;31,data!tableheader,0),0)="-","",VLOOKUP($A75,data!table,MATCH($F$5&amp;"-"&amp;31,data!tableheader,0),0)))</f>
      </c>
      <c r="G75" s="317">
        <f>IF(ISNA(VLOOKUP($A75,data!table,MATCH($F$5&amp;"-"&amp;51,data!tableheader,0),0)),"",IF(VLOOKUP($A75,data!table,MATCH($F$5&amp;"-"&amp;51,data!tableheader,0),0)="-","",VLOOKUP($A75,data!table,MATCH($F$5&amp;"-"&amp;51,data!tableheader,0),0)))</f>
      </c>
      <c r="H75" s="317">
        <f>IF(ISNA(VLOOKUP($A75,data!table,MATCH($H$5&amp;"-"&amp;31,data!tableheader,0),0)),"",IF(VLOOKUP($A75,data!table,MATCH($H$5&amp;"-"&amp;31,data!tableheader,0),0)="-","",VLOOKUP($A75,data!table,MATCH($H$5&amp;"-"&amp;31,data!tableheader,0),0)))</f>
      </c>
      <c r="I75" s="317">
        <f>IF(ISNA(VLOOKUP($A75,data!table,MATCH($H$5&amp;"-"&amp;51,data!tableheader,0),0)),"",IF(VLOOKUP($A75,data!table,MATCH($H$5&amp;"-"&amp;51,data!tableheader,0),0)="-","",VLOOKUP($A75,data!table,MATCH($H$5&amp;"-"&amp;51,data!tableheader,0),0)))</f>
      </c>
      <c r="J75" s="39"/>
      <c r="K75">
        <f>IF(ISNA(MATCH(A75,data!A:A,0)),0,1)</f>
        <v>0</v>
      </c>
    </row>
    <row r="76" spans="1:11" ht="25.5" customHeight="1">
      <c r="A76" s="223">
        <v>280</v>
      </c>
      <c r="B76" s="269" t="s">
        <v>697</v>
      </c>
      <c r="C76" s="49" t="s">
        <v>288</v>
      </c>
      <c r="D76" s="317">
        <f>IF(ISNA(VLOOKUP($A76,data!table,MATCH($D$5&amp;"-"&amp;31,data!tableheader,0),0)),"",IF(VLOOKUP($A76,data!table,MATCH($D$5&amp;"-"&amp;31,data!tableheader,0),0)="-","",VLOOKUP($A76,data!table,MATCH($D$5&amp;"-"&amp;31,data!tableheader,0),0)))</f>
      </c>
      <c r="E76" s="317">
        <f>IF(ISNA(VLOOKUP($A76,data!table,MATCH($D$5&amp;"-"&amp;51,data!tableheader,0),0)),"",IF(VLOOKUP($A76,data!table,MATCH($D$5&amp;"-"&amp;51,data!tableheader,0),0)="-","",VLOOKUP($A76,data!table,MATCH($D$5&amp;"-"&amp;51,data!tableheader,0),0)))</f>
      </c>
      <c r="F76" s="317">
        <f>IF(ISNA(VLOOKUP($A76,data!table,MATCH($F$5&amp;"-"&amp;31,data!tableheader,0),0)),"",IF(VLOOKUP($A76,data!table,MATCH($F$5&amp;"-"&amp;31,data!tableheader,0),0)="-","",VLOOKUP($A76,data!table,MATCH($F$5&amp;"-"&amp;31,data!tableheader,0),0)))</f>
      </c>
      <c r="G76" s="317">
        <f>IF(ISNA(VLOOKUP($A76,data!table,MATCH($F$5&amp;"-"&amp;51,data!tableheader,0),0)),"",IF(VLOOKUP($A76,data!table,MATCH($F$5&amp;"-"&amp;51,data!tableheader,0),0)="-","",VLOOKUP($A76,data!table,MATCH($F$5&amp;"-"&amp;51,data!tableheader,0),0)))</f>
      </c>
      <c r="H76" s="317">
        <f>IF(ISNA(VLOOKUP($A76,data!table,MATCH($H$5&amp;"-"&amp;31,data!tableheader,0),0)),"",IF(VLOOKUP($A76,data!table,MATCH($H$5&amp;"-"&amp;31,data!tableheader,0),0)="-","",VLOOKUP($A76,data!table,MATCH($H$5&amp;"-"&amp;31,data!tableheader,0),0)))</f>
      </c>
      <c r="I76" s="317">
        <f>IF(ISNA(VLOOKUP($A76,data!table,MATCH($H$5&amp;"-"&amp;51,data!tableheader,0),0)),"",IF(VLOOKUP($A76,data!table,MATCH($H$5&amp;"-"&amp;51,data!tableheader,0),0)="-","",VLOOKUP($A76,data!table,MATCH($H$5&amp;"-"&amp;51,data!tableheader,0),0)))</f>
      </c>
      <c r="J76" s="39"/>
      <c r="K76">
        <f>IF(ISNA(MATCH(A76,data!A:A,0)),0,1)</f>
        <v>0</v>
      </c>
    </row>
    <row r="77" spans="1:11" ht="25.5" customHeight="1">
      <c r="A77" s="223">
        <v>289</v>
      </c>
      <c r="B77" s="266" t="s">
        <v>698</v>
      </c>
      <c r="C77" s="49" t="s">
        <v>636</v>
      </c>
      <c r="D77" s="317">
        <f>IF(ISNA(VLOOKUP($A77,data!table,MATCH($D$5&amp;"-"&amp;31,data!tableheader,0),0)),"",IF(VLOOKUP($A77,data!table,MATCH($D$5&amp;"-"&amp;31,data!tableheader,0),0)="-","",VLOOKUP($A77,data!table,MATCH($D$5&amp;"-"&amp;31,data!tableheader,0),0)))</f>
      </c>
      <c r="E77" s="317">
        <f>IF(ISNA(VLOOKUP($A77,data!table,MATCH($D$5&amp;"-"&amp;51,data!tableheader,0),0)),"",IF(VLOOKUP($A77,data!table,MATCH($D$5&amp;"-"&amp;51,data!tableheader,0),0)="-","",VLOOKUP($A77,data!table,MATCH($D$5&amp;"-"&amp;51,data!tableheader,0),0)))</f>
      </c>
      <c r="F77" s="317">
        <f>IF(ISNA(VLOOKUP($A77,data!table,MATCH($F$5&amp;"-"&amp;31,data!tableheader,0),0)),"",IF(VLOOKUP($A77,data!table,MATCH($F$5&amp;"-"&amp;31,data!tableheader,0),0)="-","",VLOOKUP($A77,data!table,MATCH($F$5&amp;"-"&amp;31,data!tableheader,0),0)))</f>
      </c>
      <c r="G77" s="317">
        <f>IF(ISNA(VLOOKUP($A77,data!table,MATCH($F$5&amp;"-"&amp;51,data!tableheader,0),0)),"",IF(VLOOKUP($A77,data!table,MATCH($F$5&amp;"-"&amp;51,data!tableheader,0),0)="-","",VLOOKUP($A77,data!table,MATCH($F$5&amp;"-"&amp;51,data!tableheader,0),0)))</f>
      </c>
      <c r="H77" s="317">
        <f>IF(ISNA(VLOOKUP($A77,data!table,MATCH($H$5&amp;"-"&amp;31,data!tableheader,0),0)),"",IF(VLOOKUP($A77,data!table,MATCH($H$5&amp;"-"&amp;31,data!tableheader,0),0)="-","",VLOOKUP($A77,data!table,MATCH($H$5&amp;"-"&amp;31,data!tableheader,0),0)))</f>
      </c>
      <c r="I77" s="317">
        <f>IF(ISNA(VLOOKUP($A77,data!table,MATCH($H$5&amp;"-"&amp;51,data!tableheader,0),0)),"",IF(VLOOKUP($A77,data!table,MATCH($H$5&amp;"-"&amp;51,data!tableheader,0),0)="-","",VLOOKUP($A77,data!table,MATCH($H$5&amp;"-"&amp;51,data!tableheader,0),0)))</f>
      </c>
      <c r="J77" s="39"/>
      <c r="K77">
        <f>IF(ISNA(MATCH(A77,data!A:A,0)),0,1)</f>
        <v>0</v>
      </c>
    </row>
    <row r="78" spans="1:11" ht="25.5" customHeight="1">
      <c r="A78" s="223">
        <v>292</v>
      </c>
      <c r="B78" s="269" t="s">
        <v>699</v>
      </c>
      <c r="C78" s="49" t="s">
        <v>196</v>
      </c>
      <c r="D78" s="317">
        <f>IF(ISNA(VLOOKUP($A78,data!table,MATCH($D$5&amp;"-"&amp;31,data!tableheader,0),0)),"",IF(VLOOKUP($A78,data!table,MATCH($D$5&amp;"-"&amp;31,data!tableheader,0),0)="-","",VLOOKUP($A78,data!table,MATCH($D$5&amp;"-"&amp;31,data!tableheader,0),0)))</f>
      </c>
      <c r="E78" s="317">
        <f>IF(ISNA(VLOOKUP($A78,data!table,MATCH($D$5&amp;"-"&amp;51,data!tableheader,0),0)),"",IF(VLOOKUP($A78,data!table,MATCH($D$5&amp;"-"&amp;51,data!tableheader,0),0)="-","",VLOOKUP($A78,data!table,MATCH($D$5&amp;"-"&amp;51,data!tableheader,0),0)))</f>
      </c>
      <c r="F78" s="317">
        <f>IF(ISNA(VLOOKUP($A78,data!table,MATCH($F$5&amp;"-"&amp;31,data!tableheader,0),0)),"",IF(VLOOKUP($A78,data!table,MATCH($F$5&amp;"-"&amp;31,data!tableheader,0),0)="-","",VLOOKUP($A78,data!table,MATCH($F$5&amp;"-"&amp;31,data!tableheader,0),0)))</f>
      </c>
      <c r="G78" s="317">
        <f>IF(ISNA(VLOOKUP($A78,data!table,MATCH($F$5&amp;"-"&amp;51,data!tableheader,0),0)),"",IF(VLOOKUP($A78,data!table,MATCH($F$5&amp;"-"&amp;51,data!tableheader,0),0)="-","",VLOOKUP($A78,data!table,MATCH($F$5&amp;"-"&amp;51,data!tableheader,0),0)))</f>
      </c>
      <c r="H78" s="317">
        <f>IF(ISNA(VLOOKUP($A78,data!table,MATCH($H$5&amp;"-"&amp;31,data!tableheader,0),0)),"",IF(VLOOKUP($A78,data!table,MATCH($H$5&amp;"-"&amp;31,data!tableheader,0),0)="-","",VLOOKUP($A78,data!table,MATCH($H$5&amp;"-"&amp;31,data!tableheader,0),0)))</f>
      </c>
      <c r="I78" s="317">
        <f>IF(ISNA(VLOOKUP($A78,data!table,MATCH($H$5&amp;"-"&amp;51,data!tableheader,0),0)),"",IF(VLOOKUP($A78,data!table,MATCH($H$5&amp;"-"&amp;51,data!tableheader,0),0)="-","",VLOOKUP($A78,data!table,MATCH($H$5&amp;"-"&amp;51,data!tableheader,0),0)))</f>
      </c>
      <c r="J78" s="39"/>
      <c r="K78">
        <f>IF(ISNA(MATCH(A78,data!A:A,0)),0,1)</f>
        <v>0</v>
      </c>
    </row>
    <row r="79" spans="1:11" ht="25.5" customHeight="1">
      <c r="A79" s="223">
        <v>296</v>
      </c>
      <c r="B79" s="266" t="s">
        <v>700</v>
      </c>
      <c r="C79" s="49" t="s">
        <v>203</v>
      </c>
      <c r="D79" s="317">
        <f>IF(ISNA(VLOOKUP($A79,data!table,MATCH($D$5&amp;"-"&amp;31,data!tableheader,0),0)),"",IF(VLOOKUP($A79,data!table,MATCH($D$5&amp;"-"&amp;31,data!tableheader,0),0)="-","",VLOOKUP($A79,data!table,MATCH($D$5&amp;"-"&amp;31,data!tableheader,0),0)))</f>
      </c>
      <c r="E79" s="317">
        <f>IF(ISNA(VLOOKUP($A79,data!table,MATCH($D$5&amp;"-"&amp;51,data!tableheader,0),0)),"",IF(VLOOKUP($A79,data!table,MATCH($D$5&amp;"-"&amp;51,data!tableheader,0),0)="-","",VLOOKUP($A79,data!table,MATCH($D$5&amp;"-"&amp;51,data!tableheader,0),0)))</f>
      </c>
      <c r="F79" s="317">
        <f>IF(ISNA(VLOOKUP($A79,data!table,MATCH($F$5&amp;"-"&amp;31,data!tableheader,0),0)),"",IF(VLOOKUP($A79,data!table,MATCH($F$5&amp;"-"&amp;31,data!tableheader,0),0)="-","",VLOOKUP($A79,data!table,MATCH($F$5&amp;"-"&amp;31,data!tableheader,0),0)))</f>
      </c>
      <c r="G79" s="317">
        <f>IF(ISNA(VLOOKUP($A79,data!table,MATCH($F$5&amp;"-"&amp;51,data!tableheader,0),0)),"",IF(VLOOKUP($A79,data!table,MATCH($F$5&amp;"-"&amp;51,data!tableheader,0),0)="-","",VLOOKUP($A79,data!table,MATCH($F$5&amp;"-"&amp;51,data!tableheader,0),0)))</f>
      </c>
      <c r="H79" s="317">
        <f>IF(ISNA(VLOOKUP($A79,data!table,MATCH($H$5&amp;"-"&amp;31,data!tableheader,0),0)),"",IF(VLOOKUP($A79,data!table,MATCH($H$5&amp;"-"&amp;31,data!tableheader,0),0)="-","",VLOOKUP($A79,data!table,MATCH($H$5&amp;"-"&amp;31,data!tableheader,0),0)))</f>
      </c>
      <c r="I79" s="317">
        <f>IF(ISNA(VLOOKUP($A79,data!table,MATCH($H$5&amp;"-"&amp;51,data!tableheader,0),0)),"",IF(VLOOKUP($A79,data!table,MATCH($H$5&amp;"-"&amp;51,data!tableheader,0),0)="-","",VLOOKUP($A79,data!table,MATCH($H$5&amp;"-"&amp;51,data!tableheader,0),0)))</f>
      </c>
      <c r="J79" s="39"/>
      <c r="K79">
        <f>IF(ISNA(MATCH(A79,data!A:A,0)),0,1)</f>
        <v>0</v>
      </c>
    </row>
    <row r="80" spans="1:11" ht="25.5" customHeight="1">
      <c r="A80" s="223">
        <v>299</v>
      </c>
      <c r="B80" s="266" t="s">
        <v>700</v>
      </c>
      <c r="C80" s="49" t="s">
        <v>204</v>
      </c>
      <c r="D80" s="317">
        <f>IF(ISNA(VLOOKUP($A80,data!table,MATCH($D$5&amp;"-"&amp;31,data!tableheader,0),0)),"",IF(VLOOKUP($A80,data!table,MATCH($D$5&amp;"-"&amp;31,data!tableheader,0),0)="-","",VLOOKUP($A80,data!table,MATCH($D$5&amp;"-"&amp;31,data!tableheader,0),0)))</f>
      </c>
      <c r="E80" s="317">
        <f>IF(ISNA(VLOOKUP($A80,data!table,MATCH($D$5&amp;"-"&amp;51,data!tableheader,0),0)),"",IF(VLOOKUP($A80,data!table,MATCH($D$5&amp;"-"&amp;51,data!tableheader,0),0)="-","",VLOOKUP($A80,data!table,MATCH($D$5&amp;"-"&amp;51,data!tableheader,0),0)))</f>
      </c>
      <c r="F80" s="317">
        <f>IF(ISNA(VLOOKUP($A80,data!table,MATCH($F$5&amp;"-"&amp;31,data!tableheader,0),0)),"",IF(VLOOKUP($A80,data!table,MATCH($F$5&amp;"-"&amp;31,data!tableheader,0),0)="-","",VLOOKUP($A80,data!table,MATCH($F$5&amp;"-"&amp;31,data!tableheader,0),0)))</f>
      </c>
      <c r="G80" s="317">
        <f>IF(ISNA(VLOOKUP($A80,data!table,MATCH($F$5&amp;"-"&amp;51,data!tableheader,0),0)),"",IF(VLOOKUP($A80,data!table,MATCH($F$5&amp;"-"&amp;51,data!tableheader,0),0)="-","",VLOOKUP($A80,data!table,MATCH($F$5&amp;"-"&amp;51,data!tableheader,0),0)))</f>
      </c>
      <c r="H80" s="317">
        <f>IF(ISNA(VLOOKUP($A80,data!table,MATCH($H$5&amp;"-"&amp;31,data!tableheader,0),0)),"",IF(VLOOKUP($A80,data!table,MATCH($H$5&amp;"-"&amp;31,data!tableheader,0),0)="-","",VLOOKUP($A80,data!table,MATCH($H$5&amp;"-"&amp;31,data!tableheader,0),0)))</f>
      </c>
      <c r="I80" s="317">
        <f>IF(ISNA(VLOOKUP($A80,data!table,MATCH($H$5&amp;"-"&amp;51,data!tableheader,0),0)),"",IF(VLOOKUP($A80,data!table,MATCH($H$5&amp;"-"&amp;51,data!tableheader,0),0)="-","",VLOOKUP($A80,data!table,MATCH($H$5&amp;"-"&amp;51,data!tableheader,0),0)))</f>
      </c>
      <c r="J80" s="39"/>
      <c r="K80">
        <f>IF(ISNA(MATCH(A80,data!A:A,0)),0,1)</f>
        <v>0</v>
      </c>
    </row>
    <row r="81" spans="1:11" ht="25.5" customHeight="1">
      <c r="A81" s="223">
        <v>328</v>
      </c>
      <c r="B81" s="266" t="s">
        <v>701</v>
      </c>
      <c r="C81" s="49" t="s">
        <v>455</v>
      </c>
      <c r="D81" s="317">
        <f>IF(ISNA(VLOOKUP($A81,data!table,MATCH($D$5&amp;"-"&amp;31,data!tableheader,0),0)),"",IF(VLOOKUP($A81,data!table,MATCH($D$5&amp;"-"&amp;31,data!tableheader,0),0)="-","",VLOOKUP($A81,data!table,MATCH($D$5&amp;"-"&amp;31,data!tableheader,0),0)))</f>
      </c>
      <c r="E81" s="317">
        <f>IF(ISNA(VLOOKUP($A81,data!table,MATCH($D$5&amp;"-"&amp;51,data!tableheader,0),0)),"",IF(VLOOKUP($A81,data!table,MATCH($D$5&amp;"-"&amp;51,data!tableheader,0),0)="-","",VLOOKUP($A81,data!table,MATCH($D$5&amp;"-"&amp;51,data!tableheader,0),0)))</f>
      </c>
      <c r="F81" s="317">
        <f>IF(ISNA(VLOOKUP($A81,data!table,MATCH($F$5&amp;"-"&amp;31,data!tableheader,0),0)),"",IF(VLOOKUP($A81,data!table,MATCH($F$5&amp;"-"&amp;31,data!tableheader,0),0)="-","",VLOOKUP($A81,data!table,MATCH($F$5&amp;"-"&amp;31,data!tableheader,0),0)))</f>
      </c>
      <c r="G81" s="317">
        <f>IF(ISNA(VLOOKUP($A81,data!table,MATCH($F$5&amp;"-"&amp;51,data!tableheader,0),0)),"",IF(VLOOKUP($A81,data!table,MATCH($F$5&amp;"-"&amp;51,data!tableheader,0),0)="-","",VLOOKUP($A81,data!table,MATCH($F$5&amp;"-"&amp;51,data!tableheader,0),0)))</f>
      </c>
      <c r="H81" s="317">
        <f>IF(ISNA(VLOOKUP($A81,data!table,MATCH($H$5&amp;"-"&amp;31,data!tableheader,0),0)),"",IF(VLOOKUP($A81,data!table,MATCH($H$5&amp;"-"&amp;31,data!tableheader,0),0)="-","",VLOOKUP($A81,data!table,MATCH($H$5&amp;"-"&amp;31,data!tableheader,0),0)))</f>
      </c>
      <c r="I81" s="317">
        <f>IF(ISNA(VLOOKUP($A81,data!table,MATCH($H$5&amp;"-"&amp;51,data!tableheader,0),0)),"",IF(VLOOKUP($A81,data!table,MATCH($H$5&amp;"-"&amp;51,data!tableheader,0),0)="-","",VLOOKUP($A81,data!table,MATCH($H$5&amp;"-"&amp;51,data!tableheader,0),0)))</f>
      </c>
      <c r="J81" s="39"/>
      <c r="K81">
        <f>IF(ISNA(MATCH(A81,data!A:A,0)),0,1)</f>
        <v>0</v>
      </c>
    </row>
    <row r="82" spans="1:11" ht="25.5" customHeight="1">
      <c r="A82" s="223">
        <v>329</v>
      </c>
      <c r="B82" s="266" t="s">
        <v>702</v>
      </c>
      <c r="C82" s="49" t="s">
        <v>197</v>
      </c>
      <c r="D82" s="315"/>
      <c r="E82" s="317">
        <f>IF(ISNA(VLOOKUP($A82,data!table,MATCH($D$5&amp;"-"&amp;51,data!tableheader,0),0)),"",IF(VLOOKUP($A82,data!table,MATCH($D$5&amp;"-"&amp;51,data!tableheader,0),0)="-","",VLOOKUP($A82,data!table,MATCH($D$5&amp;"-"&amp;51,data!tableheader,0),0)))</f>
      </c>
      <c r="F82" s="315"/>
      <c r="G82" s="317">
        <f>IF(ISNA(VLOOKUP($A82,data!table,MATCH($F$5&amp;"-"&amp;51,data!tableheader,0),0)),"",IF(VLOOKUP($A82,data!table,MATCH($F$5&amp;"-"&amp;51,data!tableheader,0),0)="-","",VLOOKUP($A82,data!table,MATCH($F$5&amp;"-"&amp;51,data!tableheader,0),0)))</f>
      </c>
      <c r="H82" s="315"/>
      <c r="I82" s="317">
        <f>IF(ISNA(VLOOKUP($A82,data!table,MATCH($H$5&amp;"-"&amp;51,data!tableheader,0),0)),"",IF(VLOOKUP($A82,data!table,MATCH($H$5&amp;"-"&amp;51,data!tableheader,0),0)="-","",VLOOKUP($A82,data!table,MATCH($H$5&amp;"-"&amp;51,data!tableheader,0),0)))</f>
      </c>
      <c r="J82" s="39"/>
      <c r="K82">
        <f>IF(ISNA(MATCH(A82,data!A:A,0)),0,1)</f>
        <v>0</v>
      </c>
    </row>
    <row r="83" spans="1:11" ht="25.5" customHeight="1">
      <c r="A83" s="223">
        <v>333</v>
      </c>
      <c r="B83" s="266" t="s">
        <v>703</v>
      </c>
      <c r="C83" s="49" t="s">
        <v>202</v>
      </c>
      <c r="D83" s="317">
        <f>IF(ISNA(VLOOKUP($A83,data!table,MATCH($D$5&amp;"-"&amp;31,data!tableheader,0),0)),"",IF(VLOOKUP($A83,data!table,MATCH($D$5&amp;"-"&amp;31,data!tableheader,0),0)="-","",VLOOKUP($A83,data!table,MATCH($D$5&amp;"-"&amp;31,data!tableheader,0),0)))</f>
      </c>
      <c r="E83" s="317">
        <f>IF(ISNA(VLOOKUP($A83,data!table,MATCH($D$5&amp;"-"&amp;51,data!tableheader,0),0)),"",IF(VLOOKUP($A83,data!table,MATCH($D$5&amp;"-"&amp;51,data!tableheader,0),0)="-","",VLOOKUP($A83,data!table,MATCH($D$5&amp;"-"&amp;51,data!tableheader,0),0)))</f>
      </c>
      <c r="F83" s="317">
        <f>IF(ISNA(VLOOKUP($A83,data!table,MATCH($F$5&amp;"-"&amp;31,data!tableheader,0),0)),"",IF(VLOOKUP($A83,data!table,MATCH($F$5&amp;"-"&amp;31,data!tableheader,0),0)="-","",VLOOKUP($A83,data!table,MATCH($F$5&amp;"-"&amp;31,data!tableheader,0),0)))</f>
      </c>
      <c r="G83" s="317">
        <f>IF(ISNA(VLOOKUP($A83,data!table,MATCH($F$5&amp;"-"&amp;51,data!tableheader,0),0)),"",IF(VLOOKUP($A83,data!table,MATCH($F$5&amp;"-"&amp;51,data!tableheader,0),0)="-","",VLOOKUP($A83,data!table,MATCH($F$5&amp;"-"&amp;51,data!tableheader,0),0)))</f>
      </c>
      <c r="H83" s="317">
        <f>IF(ISNA(VLOOKUP($A83,data!table,MATCH($H$5&amp;"-"&amp;31,data!tableheader,0),0)),"",IF(VLOOKUP($A83,data!table,MATCH($H$5&amp;"-"&amp;31,data!tableheader,0),0)="-","",VLOOKUP($A83,data!table,MATCH($H$5&amp;"-"&amp;31,data!tableheader,0),0)))</f>
      </c>
      <c r="I83" s="317">
        <f>IF(ISNA(VLOOKUP($A83,data!table,MATCH($H$5&amp;"-"&amp;51,data!tableheader,0),0)),"",IF(VLOOKUP($A83,data!table,MATCH($H$5&amp;"-"&amp;51,data!tableheader,0),0)="-","",VLOOKUP($A83,data!table,MATCH($H$5&amp;"-"&amp;51,data!tableheader,0),0)))</f>
      </c>
      <c r="J83" s="39"/>
      <c r="K83">
        <f>IF(ISNA(MATCH(A83,data!A:A,0)),0,1)</f>
        <v>0</v>
      </c>
    </row>
    <row r="84" spans="1:11" ht="25.5" customHeight="1">
      <c r="A84" s="223">
        <v>336</v>
      </c>
      <c r="B84" s="266" t="s">
        <v>700</v>
      </c>
      <c r="C84" s="49" t="s">
        <v>289</v>
      </c>
      <c r="D84" s="317">
        <f>IF(ISNA(VLOOKUP($A84,data!table,MATCH($D$5&amp;"-"&amp;31,data!tableheader,0),0)),"",IF(VLOOKUP($A84,data!table,MATCH($D$5&amp;"-"&amp;31,data!tableheader,0),0)="-","",VLOOKUP($A84,data!table,MATCH($D$5&amp;"-"&amp;31,data!tableheader,0),0)))</f>
      </c>
      <c r="E84" s="317">
        <f>IF(ISNA(VLOOKUP($A84,data!table,MATCH($D$5&amp;"-"&amp;51,data!tableheader,0),0)),"",IF(VLOOKUP($A84,data!table,MATCH($D$5&amp;"-"&amp;51,data!tableheader,0),0)="-","",VLOOKUP($A84,data!table,MATCH($D$5&amp;"-"&amp;51,data!tableheader,0),0)))</f>
      </c>
      <c r="F84" s="317">
        <f>IF(ISNA(VLOOKUP($A84,data!table,MATCH($F$5&amp;"-"&amp;31,data!tableheader,0),0)),"",IF(VLOOKUP($A84,data!table,MATCH($F$5&amp;"-"&amp;31,data!tableheader,0),0)="-","",VLOOKUP($A84,data!table,MATCH($F$5&amp;"-"&amp;31,data!tableheader,0),0)))</f>
      </c>
      <c r="G84" s="317">
        <f>IF(ISNA(VLOOKUP($A84,data!table,MATCH($F$5&amp;"-"&amp;51,data!tableheader,0),0)),"",IF(VLOOKUP($A84,data!table,MATCH($F$5&amp;"-"&amp;51,data!tableheader,0),0)="-","",VLOOKUP($A84,data!table,MATCH($F$5&amp;"-"&amp;51,data!tableheader,0),0)))</f>
      </c>
      <c r="H84" s="317">
        <f>IF(ISNA(VLOOKUP($A84,data!table,MATCH($H$5&amp;"-"&amp;31,data!tableheader,0),0)),"",IF(VLOOKUP($A84,data!table,MATCH($H$5&amp;"-"&amp;31,data!tableheader,0),0)="-","",VLOOKUP($A84,data!table,MATCH($H$5&amp;"-"&amp;31,data!tableheader,0),0)))</f>
      </c>
      <c r="I84" s="317">
        <f>IF(ISNA(VLOOKUP($A84,data!table,MATCH($H$5&amp;"-"&amp;51,data!tableheader,0),0)),"",IF(VLOOKUP($A84,data!table,MATCH($H$5&amp;"-"&amp;51,data!tableheader,0),0)="-","",VLOOKUP($A84,data!table,MATCH($H$5&amp;"-"&amp;51,data!tableheader,0),0)))</f>
      </c>
      <c r="J84" s="39"/>
      <c r="K84">
        <f>IF(ISNA(MATCH(A84,data!A:A,0)),0,1)</f>
        <v>0</v>
      </c>
    </row>
    <row r="85" spans="1:11" ht="25.5" customHeight="1">
      <c r="A85" s="223">
        <v>339</v>
      </c>
      <c r="B85" s="266" t="s">
        <v>700</v>
      </c>
      <c r="C85" s="49" t="s">
        <v>457</v>
      </c>
      <c r="D85" s="317">
        <f>IF(ISNA(VLOOKUP($A85,data!table,MATCH($D$5&amp;"-"&amp;31,data!tableheader,0),0)),"",IF(VLOOKUP($A85,data!table,MATCH($D$5&amp;"-"&amp;31,data!tableheader,0),0)="-","",VLOOKUP($A85,data!table,MATCH($D$5&amp;"-"&amp;31,data!tableheader,0),0)))</f>
      </c>
      <c r="E85" s="317">
        <f>IF(ISNA(VLOOKUP($A85,data!table,MATCH($D$5&amp;"-"&amp;51,data!tableheader,0),0)),"",IF(VLOOKUP($A85,data!table,MATCH($D$5&amp;"-"&amp;51,data!tableheader,0),0)="-","",VLOOKUP($A85,data!table,MATCH($D$5&amp;"-"&amp;51,data!tableheader,0),0)))</f>
      </c>
      <c r="F85" s="317">
        <f>IF(ISNA(VLOOKUP($A85,data!table,MATCH($F$5&amp;"-"&amp;31,data!tableheader,0),0)),"",IF(VLOOKUP($A85,data!table,MATCH($F$5&amp;"-"&amp;31,data!tableheader,0),0)="-","",VLOOKUP($A85,data!table,MATCH($F$5&amp;"-"&amp;31,data!tableheader,0),0)))</f>
      </c>
      <c r="G85" s="317">
        <f>IF(ISNA(VLOOKUP($A85,data!table,MATCH($F$5&amp;"-"&amp;51,data!tableheader,0),0)),"",IF(VLOOKUP($A85,data!table,MATCH($F$5&amp;"-"&amp;51,data!tableheader,0),0)="-","",VLOOKUP($A85,data!table,MATCH($F$5&amp;"-"&amp;51,data!tableheader,0),0)))</f>
      </c>
      <c r="H85" s="317">
        <f>IF(ISNA(VLOOKUP($A85,data!table,MATCH($H$5&amp;"-"&amp;31,data!tableheader,0),0)),"",IF(VLOOKUP($A85,data!table,MATCH($H$5&amp;"-"&amp;31,data!tableheader,0),0)="-","",VLOOKUP($A85,data!table,MATCH($H$5&amp;"-"&amp;31,data!tableheader,0),0)))</f>
      </c>
      <c r="I85" s="317">
        <f>IF(ISNA(VLOOKUP($A85,data!table,MATCH($H$5&amp;"-"&amp;51,data!tableheader,0),0)),"",IF(VLOOKUP($A85,data!table,MATCH($H$5&amp;"-"&amp;51,data!tableheader,0),0)="-","",VLOOKUP($A85,data!table,MATCH($H$5&amp;"-"&amp;51,data!tableheader,0),0)))</f>
      </c>
      <c r="J85" s="39"/>
      <c r="K85">
        <f>IF(ISNA(MATCH(A85,data!A:A,0)),0,1)</f>
        <v>0</v>
      </c>
    </row>
    <row r="86" spans="1:11" ht="25.5" customHeight="1">
      <c r="A86" s="223"/>
      <c r="B86" s="267"/>
      <c r="C86" s="224" t="s">
        <v>290</v>
      </c>
      <c r="D86" s="317"/>
      <c r="E86" s="317"/>
      <c r="F86" s="317"/>
      <c r="G86" s="317"/>
      <c r="H86" s="317"/>
      <c r="I86" s="317"/>
      <c r="J86" s="39"/>
      <c r="K86">
        <v>1</v>
      </c>
    </row>
    <row r="87" spans="1:11" ht="25.5" customHeight="1">
      <c r="A87" s="223"/>
      <c r="B87" s="268"/>
      <c r="C87" s="50" t="s">
        <v>205</v>
      </c>
      <c r="D87" s="315"/>
      <c r="E87" s="316">
        <f>IF(Cubierta!$A$5="Excel Version",SUM(E88:E116),"")</f>
      </c>
      <c r="F87" s="315"/>
      <c r="G87" s="316">
        <f>IF(Cubierta!$A$5="Excel Version",SUM(G88:G116),"")</f>
      </c>
      <c r="H87" s="315"/>
      <c r="I87" s="316">
        <f>IF(Cubierta!$A$5="Excel Version",SUM(I88:I116),"")</f>
      </c>
      <c r="J87" s="39"/>
      <c r="K87">
        <f>IF(SUM(K88:K116)&gt;0,1,0)</f>
        <v>1</v>
      </c>
    </row>
    <row r="88" spans="1:11" ht="25.5" customHeight="1">
      <c r="A88" s="223">
        <v>388</v>
      </c>
      <c r="B88" s="266" t="s">
        <v>704</v>
      </c>
      <c r="C88" s="49" t="s">
        <v>292</v>
      </c>
      <c r="D88" s="317">
        <f>IF(ISNA(VLOOKUP($A88,data!table,MATCH($D$5&amp;"-"&amp;31,data!tableheader,0),0)),"",IF(VLOOKUP($A88,data!table,MATCH($D$5&amp;"-"&amp;31,data!tableheader,0),0)="-","",VLOOKUP($A88,data!table,MATCH($D$5&amp;"-"&amp;31,data!tableheader,0),0)))</f>
      </c>
      <c r="E88" s="317">
        <f>IF(ISNA(VLOOKUP($A88,data!table,MATCH($D$5&amp;"-"&amp;51,data!tableheader,0),0)),"",IF(VLOOKUP($A88,data!table,MATCH($D$5&amp;"-"&amp;51,data!tableheader,0),0)="-","",VLOOKUP($A88,data!table,MATCH($D$5&amp;"-"&amp;51,data!tableheader,0),0)))</f>
      </c>
      <c r="F88" s="317">
        <f>IF(ISNA(VLOOKUP($A88,data!table,MATCH($F$5&amp;"-"&amp;31,data!tableheader,0),0)),"",IF(VLOOKUP($A88,data!table,MATCH($F$5&amp;"-"&amp;31,data!tableheader,0),0)="-","",VLOOKUP($A88,data!table,MATCH($F$5&amp;"-"&amp;31,data!tableheader,0),0)))</f>
      </c>
      <c r="G88" s="317">
        <f>IF(ISNA(VLOOKUP($A88,data!table,MATCH($F$5&amp;"-"&amp;51,data!tableheader,0),0)),"",IF(VLOOKUP($A88,data!table,MATCH($F$5&amp;"-"&amp;51,data!tableheader,0),0)="-","",VLOOKUP($A88,data!table,MATCH($F$5&amp;"-"&amp;51,data!tableheader,0),0)))</f>
      </c>
      <c r="H88" s="317">
        <f>IF(ISNA(VLOOKUP($A88,data!table,MATCH($H$5&amp;"-"&amp;31,data!tableheader,0),0)),"",IF(VLOOKUP($A88,data!table,MATCH($H$5&amp;"-"&amp;31,data!tableheader,0),0)="-","",VLOOKUP($A88,data!table,MATCH($H$5&amp;"-"&amp;31,data!tableheader,0),0)))</f>
      </c>
      <c r="I88" s="317">
        <f>IF(ISNA(VLOOKUP($A88,data!table,MATCH($H$5&amp;"-"&amp;51,data!tableheader,0),0)),"",IF(VLOOKUP($A88,data!table,MATCH($H$5&amp;"-"&amp;51,data!tableheader,0),0)="-","",VLOOKUP($A88,data!table,MATCH($H$5&amp;"-"&amp;51,data!tableheader,0),0)))</f>
      </c>
      <c r="J88" s="39"/>
      <c r="K88">
        <f>IF(ISNA(MATCH(A88,data!A:A,0)),0,1)</f>
        <v>0</v>
      </c>
    </row>
    <row r="89" spans="1:11" ht="25.5" customHeight="1">
      <c r="A89" s="223">
        <v>402</v>
      </c>
      <c r="B89" s="266" t="s">
        <v>705</v>
      </c>
      <c r="C89" s="49" t="s">
        <v>506</v>
      </c>
      <c r="D89" s="317">
        <f>IF(ISNA(VLOOKUP($A89,data!table,MATCH($D$5&amp;"-"&amp;31,data!tableheader,0),0)),"",IF(VLOOKUP($A89,data!table,MATCH($D$5&amp;"-"&amp;31,data!tableheader,0),0)="-","",VLOOKUP($A89,data!table,MATCH($D$5&amp;"-"&amp;31,data!tableheader,0),0)))</f>
      </c>
      <c r="E89" s="317">
        <f>IF(ISNA(VLOOKUP($A89,data!table,MATCH($D$5&amp;"-"&amp;51,data!tableheader,0),0)),"",IF(VLOOKUP($A89,data!table,MATCH($D$5&amp;"-"&amp;51,data!tableheader,0),0)="-","",VLOOKUP($A89,data!table,MATCH($D$5&amp;"-"&amp;51,data!tableheader,0),0)))</f>
      </c>
      <c r="F89" s="317">
        <f>IF(ISNA(VLOOKUP($A89,data!table,MATCH($F$5&amp;"-"&amp;31,data!tableheader,0),0)),"",IF(VLOOKUP($A89,data!table,MATCH($F$5&amp;"-"&amp;31,data!tableheader,0),0)="-","",VLOOKUP($A89,data!table,MATCH($F$5&amp;"-"&amp;31,data!tableheader,0),0)))</f>
      </c>
      <c r="G89" s="317">
        <f>IF(ISNA(VLOOKUP($A89,data!table,MATCH($F$5&amp;"-"&amp;51,data!tableheader,0),0)),"",IF(VLOOKUP($A89,data!table,MATCH($F$5&amp;"-"&amp;51,data!tableheader,0),0)="-","",VLOOKUP($A89,data!table,MATCH($F$5&amp;"-"&amp;51,data!tableheader,0),0)))</f>
      </c>
      <c r="H89" s="317">
        <f>IF(ISNA(VLOOKUP($A89,data!table,MATCH($H$5&amp;"-"&amp;31,data!tableheader,0),0)),"",IF(VLOOKUP($A89,data!table,MATCH($H$5&amp;"-"&amp;31,data!tableheader,0),0)="-","",VLOOKUP($A89,data!table,MATCH($H$5&amp;"-"&amp;31,data!tableheader,0),0)))</f>
      </c>
      <c r="I89" s="317">
        <f>IF(ISNA(VLOOKUP($A89,data!table,MATCH($H$5&amp;"-"&amp;51,data!tableheader,0),0)),"",IF(VLOOKUP($A89,data!table,MATCH($H$5&amp;"-"&amp;51,data!tableheader,0),0)="-","",VLOOKUP($A89,data!table,MATCH($H$5&amp;"-"&amp;51,data!tableheader,0),0)))</f>
      </c>
      <c r="J89" s="39"/>
      <c r="K89">
        <f>IF(ISNA(MATCH(A89,data!A:A,0)),0,1)</f>
        <v>0</v>
      </c>
    </row>
    <row r="90" spans="1:11" ht="25.5" customHeight="1">
      <c r="A90" s="223">
        <v>403</v>
      </c>
      <c r="B90" s="266" t="s">
        <v>705</v>
      </c>
      <c r="C90" s="49" t="s">
        <v>291</v>
      </c>
      <c r="D90" s="317">
        <f>IF(ISNA(VLOOKUP($A90,data!table,MATCH($D$5&amp;"-"&amp;31,data!tableheader,0),0)),"",IF(VLOOKUP($A90,data!table,MATCH($D$5&amp;"-"&amp;31,data!tableheader,0),0)="-","",VLOOKUP($A90,data!table,MATCH($D$5&amp;"-"&amp;31,data!tableheader,0),0)))</f>
      </c>
      <c r="E90" s="317">
        <f>IF(ISNA(VLOOKUP($A90,data!table,MATCH($D$5&amp;"-"&amp;51,data!tableheader,0),0)),"",IF(VLOOKUP($A90,data!table,MATCH($D$5&amp;"-"&amp;51,data!tableheader,0),0)="-","",VLOOKUP($A90,data!table,MATCH($D$5&amp;"-"&amp;51,data!tableheader,0),0)))</f>
      </c>
      <c r="F90" s="317">
        <f>IF(ISNA(VLOOKUP($A90,data!table,MATCH($F$5&amp;"-"&amp;31,data!tableheader,0),0)),"",IF(VLOOKUP($A90,data!table,MATCH($F$5&amp;"-"&amp;31,data!tableheader,0),0)="-","",VLOOKUP($A90,data!table,MATCH($F$5&amp;"-"&amp;31,data!tableheader,0),0)))</f>
      </c>
      <c r="G90" s="317">
        <f>IF(ISNA(VLOOKUP($A90,data!table,MATCH($F$5&amp;"-"&amp;51,data!tableheader,0),0)),"",IF(VLOOKUP($A90,data!table,MATCH($F$5&amp;"-"&amp;51,data!tableheader,0),0)="-","",VLOOKUP($A90,data!table,MATCH($F$5&amp;"-"&amp;51,data!tableheader,0),0)))</f>
      </c>
      <c r="H90" s="317">
        <f>IF(ISNA(VLOOKUP($A90,data!table,MATCH($H$5&amp;"-"&amp;31,data!tableheader,0),0)),"",IF(VLOOKUP($A90,data!table,MATCH($H$5&amp;"-"&amp;31,data!tableheader,0),0)="-","",VLOOKUP($A90,data!table,MATCH($H$5&amp;"-"&amp;31,data!tableheader,0),0)))</f>
      </c>
      <c r="I90" s="317">
        <f>IF(ISNA(VLOOKUP($A90,data!table,MATCH($H$5&amp;"-"&amp;51,data!tableheader,0),0)),"",IF(VLOOKUP($A90,data!table,MATCH($H$5&amp;"-"&amp;51,data!tableheader,0),0)="-","",VLOOKUP($A90,data!table,MATCH($H$5&amp;"-"&amp;51,data!tableheader,0),0)))</f>
      </c>
      <c r="J90" s="39"/>
      <c r="K90">
        <f>IF(ISNA(MATCH(A90,data!A:A,0)),0,1)</f>
        <v>0</v>
      </c>
    </row>
    <row r="91" spans="1:11" ht="25.5" customHeight="1">
      <c r="A91" s="223">
        <v>406</v>
      </c>
      <c r="B91" s="266" t="s">
        <v>706</v>
      </c>
      <c r="C91" s="49" t="s">
        <v>206</v>
      </c>
      <c r="D91" s="317">
        <f>IF(ISNA(VLOOKUP($A91,data!table,MATCH($D$5&amp;"-"&amp;31,data!tableheader,0),0)),"",IF(VLOOKUP($A91,data!table,MATCH($D$5&amp;"-"&amp;31,data!tableheader,0),0)="-","",VLOOKUP($A91,data!table,MATCH($D$5&amp;"-"&amp;31,data!tableheader,0),0)))</f>
      </c>
      <c r="E91" s="317">
        <f>IF(ISNA(VLOOKUP($A91,data!table,MATCH($D$5&amp;"-"&amp;51,data!tableheader,0),0)),"",IF(VLOOKUP($A91,data!table,MATCH($D$5&amp;"-"&amp;51,data!tableheader,0),0)="-","",VLOOKUP($A91,data!table,MATCH($D$5&amp;"-"&amp;51,data!tableheader,0),0)))</f>
      </c>
      <c r="F91" s="317">
        <f>IF(ISNA(VLOOKUP($A91,data!table,MATCH($F$5&amp;"-"&amp;31,data!tableheader,0),0)),"",IF(VLOOKUP($A91,data!table,MATCH($F$5&amp;"-"&amp;31,data!tableheader,0),0)="-","",VLOOKUP($A91,data!table,MATCH($F$5&amp;"-"&amp;31,data!tableheader,0),0)))</f>
      </c>
      <c r="G91" s="317">
        <f>IF(ISNA(VLOOKUP($A91,data!table,MATCH($F$5&amp;"-"&amp;51,data!tableheader,0),0)),"",IF(VLOOKUP($A91,data!table,MATCH($F$5&amp;"-"&amp;51,data!tableheader,0),0)="-","",VLOOKUP($A91,data!table,MATCH($F$5&amp;"-"&amp;51,data!tableheader,0),0)))</f>
      </c>
      <c r="H91" s="317">
        <f>IF(ISNA(VLOOKUP($A91,data!table,MATCH($H$5&amp;"-"&amp;31,data!tableheader,0),0)),"",IF(VLOOKUP($A91,data!table,MATCH($H$5&amp;"-"&amp;31,data!tableheader,0),0)="-","",VLOOKUP($A91,data!table,MATCH($H$5&amp;"-"&amp;31,data!tableheader,0),0)))</f>
      </c>
      <c r="I91" s="317">
        <f>IF(ISNA(VLOOKUP($A91,data!table,MATCH($H$5&amp;"-"&amp;51,data!tableheader,0),0)),"",IF(VLOOKUP($A91,data!table,MATCH($H$5&amp;"-"&amp;51,data!tableheader,0),0)="-","",VLOOKUP($A91,data!table,MATCH($H$5&amp;"-"&amp;51,data!tableheader,0),0)))</f>
      </c>
      <c r="J91" s="39"/>
      <c r="K91">
        <f>IF(ISNA(MATCH(A91,data!A:A,0)),0,1)</f>
        <v>0</v>
      </c>
    </row>
    <row r="92" spans="1:11" ht="25.5" customHeight="1">
      <c r="A92" s="223">
        <v>426</v>
      </c>
      <c r="B92" s="266" t="s">
        <v>707</v>
      </c>
      <c r="C92" s="49" t="s">
        <v>293</v>
      </c>
      <c r="D92" s="317">
        <f>IF(ISNA(VLOOKUP($A92,data!table,MATCH($D$5&amp;"-"&amp;31,data!tableheader,0),0)),"",IF(VLOOKUP($A92,data!table,MATCH($D$5&amp;"-"&amp;31,data!tableheader,0),0)="-","",VLOOKUP($A92,data!table,MATCH($D$5&amp;"-"&amp;31,data!tableheader,0),0)))</f>
      </c>
      <c r="E92" s="317">
        <f>IF(ISNA(VLOOKUP($A92,data!table,MATCH($D$5&amp;"-"&amp;51,data!tableheader,0),0)),"",IF(VLOOKUP($A92,data!table,MATCH($D$5&amp;"-"&amp;51,data!tableheader,0),0)="-","",VLOOKUP($A92,data!table,MATCH($D$5&amp;"-"&amp;51,data!tableheader,0),0)))</f>
      </c>
      <c r="F92" s="317">
        <f>IF(ISNA(VLOOKUP($A92,data!table,MATCH($F$5&amp;"-"&amp;31,data!tableheader,0),0)),"",IF(VLOOKUP($A92,data!table,MATCH($F$5&amp;"-"&amp;31,data!tableheader,0),0)="-","",VLOOKUP($A92,data!table,MATCH($F$5&amp;"-"&amp;31,data!tableheader,0),0)))</f>
      </c>
      <c r="G92" s="317">
        <f>IF(ISNA(VLOOKUP($A92,data!table,MATCH($F$5&amp;"-"&amp;51,data!tableheader,0),0)),"",IF(VLOOKUP($A92,data!table,MATCH($F$5&amp;"-"&amp;51,data!tableheader,0),0)="-","",VLOOKUP($A92,data!table,MATCH($F$5&amp;"-"&amp;51,data!tableheader,0),0)))</f>
      </c>
      <c r="H92" s="317">
        <f>IF(ISNA(VLOOKUP($A92,data!table,MATCH($H$5&amp;"-"&amp;31,data!tableheader,0),0)),"",IF(VLOOKUP($A92,data!table,MATCH($H$5&amp;"-"&amp;31,data!tableheader,0),0)="-","",VLOOKUP($A92,data!table,MATCH($H$5&amp;"-"&amp;31,data!tableheader,0),0)))</f>
      </c>
      <c r="I92" s="317">
        <f>IF(ISNA(VLOOKUP($A92,data!table,MATCH($H$5&amp;"-"&amp;51,data!tableheader,0),0)),"",IF(VLOOKUP($A92,data!table,MATCH($H$5&amp;"-"&amp;51,data!tableheader,0),0)="-","",VLOOKUP($A92,data!table,MATCH($H$5&amp;"-"&amp;51,data!tableheader,0),0)))</f>
      </c>
      <c r="J92" s="39"/>
      <c r="K92">
        <f>IF(ISNA(MATCH(A92,data!A:A,0)),0,1)</f>
        <v>0</v>
      </c>
    </row>
    <row r="93" spans="1:11" ht="25.5" customHeight="1">
      <c r="A93" s="223">
        <v>407</v>
      </c>
      <c r="B93" s="266" t="s">
        <v>708</v>
      </c>
      <c r="C93" s="49" t="s">
        <v>207</v>
      </c>
      <c r="D93" s="317">
        <f>IF(ISNA(VLOOKUP($A93,data!table,MATCH($D$5&amp;"-"&amp;31,data!tableheader,0),0)),"",IF(VLOOKUP($A93,data!table,MATCH($D$5&amp;"-"&amp;31,data!tableheader,0),0)="-","",VLOOKUP($A93,data!table,MATCH($D$5&amp;"-"&amp;31,data!tableheader,0),0)))</f>
      </c>
      <c r="E93" s="317">
        <f>IF(ISNA(VLOOKUP($A93,data!table,MATCH($D$5&amp;"-"&amp;51,data!tableheader,0),0)),"",IF(VLOOKUP($A93,data!table,MATCH($D$5&amp;"-"&amp;51,data!tableheader,0),0)="-","",VLOOKUP($A93,data!table,MATCH($D$5&amp;"-"&amp;51,data!tableheader,0),0)))</f>
      </c>
      <c r="F93" s="317">
        <f>IF(ISNA(VLOOKUP($A93,data!table,MATCH($F$5&amp;"-"&amp;31,data!tableheader,0),0)),"",IF(VLOOKUP($A93,data!table,MATCH($F$5&amp;"-"&amp;31,data!tableheader,0),0)="-","",VLOOKUP($A93,data!table,MATCH($F$5&amp;"-"&amp;31,data!tableheader,0),0)))</f>
      </c>
      <c r="G93" s="317">
        <f>IF(ISNA(VLOOKUP($A93,data!table,MATCH($F$5&amp;"-"&amp;51,data!tableheader,0),0)),"",IF(VLOOKUP($A93,data!table,MATCH($F$5&amp;"-"&amp;51,data!tableheader,0),0)="-","",VLOOKUP($A93,data!table,MATCH($F$5&amp;"-"&amp;51,data!tableheader,0),0)))</f>
      </c>
      <c r="H93" s="317">
        <f>IF(ISNA(VLOOKUP($A93,data!table,MATCH($H$5&amp;"-"&amp;31,data!tableheader,0),0)),"",IF(VLOOKUP($A93,data!table,MATCH($H$5&amp;"-"&amp;31,data!tableheader,0),0)="-","",VLOOKUP($A93,data!table,MATCH($H$5&amp;"-"&amp;31,data!tableheader,0),0)))</f>
      </c>
      <c r="I93" s="317">
        <f>IF(ISNA(VLOOKUP($A93,data!table,MATCH($H$5&amp;"-"&amp;51,data!tableheader,0),0)),"",IF(VLOOKUP($A93,data!table,MATCH($H$5&amp;"-"&amp;51,data!tableheader,0),0)="-","",VLOOKUP($A93,data!table,MATCH($H$5&amp;"-"&amp;51,data!tableheader,0),0)))</f>
      </c>
      <c r="J93" s="39"/>
      <c r="K93">
        <f>IF(ISNA(MATCH(A93,data!A:A,0)),0,1)</f>
        <v>0</v>
      </c>
    </row>
    <row r="94" spans="1:11" ht="25.5" customHeight="1">
      <c r="A94" s="223">
        <v>393</v>
      </c>
      <c r="B94" s="266" t="s">
        <v>709</v>
      </c>
      <c r="C94" s="49" t="s">
        <v>294</v>
      </c>
      <c r="D94" s="317">
        <f>IF(ISNA(VLOOKUP($A94,data!table,MATCH($D$5&amp;"-"&amp;31,data!tableheader,0),0)),"",IF(VLOOKUP($A94,data!table,MATCH($D$5&amp;"-"&amp;31,data!tableheader,0),0)="-","",VLOOKUP($A94,data!table,MATCH($D$5&amp;"-"&amp;31,data!tableheader,0),0)))</f>
      </c>
      <c r="E94" s="317">
        <f>IF(ISNA(VLOOKUP($A94,data!table,MATCH($D$5&amp;"-"&amp;51,data!tableheader,0),0)),"",IF(VLOOKUP($A94,data!table,MATCH($D$5&amp;"-"&amp;51,data!tableheader,0),0)="-","",VLOOKUP($A94,data!table,MATCH($D$5&amp;"-"&amp;51,data!tableheader,0),0)))</f>
      </c>
      <c r="F94" s="317">
        <f>IF(ISNA(VLOOKUP($A94,data!table,MATCH($F$5&amp;"-"&amp;31,data!tableheader,0),0)),"",IF(VLOOKUP($A94,data!table,MATCH($F$5&amp;"-"&amp;31,data!tableheader,0),0)="-","",VLOOKUP($A94,data!table,MATCH($F$5&amp;"-"&amp;31,data!tableheader,0),0)))</f>
      </c>
      <c r="G94" s="317">
        <f>IF(ISNA(VLOOKUP($A94,data!table,MATCH($F$5&amp;"-"&amp;51,data!tableheader,0),0)),"",IF(VLOOKUP($A94,data!table,MATCH($F$5&amp;"-"&amp;51,data!tableheader,0),0)="-","",VLOOKUP($A94,data!table,MATCH($F$5&amp;"-"&amp;51,data!tableheader,0),0)))</f>
      </c>
      <c r="H94" s="317">
        <f>IF(ISNA(VLOOKUP($A94,data!table,MATCH($H$5&amp;"-"&amp;31,data!tableheader,0),0)),"",IF(VLOOKUP($A94,data!table,MATCH($H$5&amp;"-"&amp;31,data!tableheader,0),0)="-","",VLOOKUP($A94,data!table,MATCH($H$5&amp;"-"&amp;31,data!tableheader,0),0)))</f>
      </c>
      <c r="I94" s="317">
        <f>IF(ISNA(VLOOKUP($A94,data!table,MATCH($H$5&amp;"-"&amp;51,data!tableheader,0),0)),"",IF(VLOOKUP($A94,data!table,MATCH($H$5&amp;"-"&amp;51,data!tableheader,0),0)="-","",VLOOKUP($A94,data!table,MATCH($H$5&amp;"-"&amp;51,data!tableheader,0),0)))</f>
      </c>
      <c r="J94" s="39"/>
      <c r="K94">
        <f>IF(ISNA(MATCH(A94,data!A:A,0)),0,1)</f>
        <v>0</v>
      </c>
    </row>
    <row r="95" spans="1:11" ht="25.5" customHeight="1">
      <c r="A95" s="223">
        <v>358</v>
      </c>
      <c r="B95" s="266" t="s">
        <v>710</v>
      </c>
      <c r="C95" s="49" t="s">
        <v>295</v>
      </c>
      <c r="D95" s="317">
        <f>IF(ISNA(VLOOKUP($A95,data!table,MATCH($D$5&amp;"-"&amp;31,data!tableheader,0),0)),"",IF(VLOOKUP($A95,data!table,MATCH($D$5&amp;"-"&amp;31,data!tableheader,0),0)="-","",VLOOKUP($A95,data!table,MATCH($D$5&amp;"-"&amp;31,data!tableheader,0),0)))</f>
      </c>
      <c r="E95" s="317">
        <f>IF(ISNA(VLOOKUP($A95,data!table,MATCH($D$5&amp;"-"&amp;51,data!tableheader,0),0)),"",IF(VLOOKUP($A95,data!table,MATCH($D$5&amp;"-"&amp;51,data!tableheader,0),0)="-","",VLOOKUP($A95,data!table,MATCH($D$5&amp;"-"&amp;51,data!tableheader,0),0)))</f>
      </c>
      <c r="F95" s="317">
        <f>IF(ISNA(VLOOKUP($A95,data!table,MATCH($F$5&amp;"-"&amp;31,data!tableheader,0),0)),"",IF(VLOOKUP($A95,data!table,MATCH($F$5&amp;"-"&amp;31,data!tableheader,0),0)="-","",VLOOKUP($A95,data!table,MATCH($F$5&amp;"-"&amp;31,data!tableheader,0),0)))</f>
      </c>
      <c r="G95" s="317">
        <f>IF(ISNA(VLOOKUP($A95,data!table,MATCH($F$5&amp;"-"&amp;51,data!tableheader,0),0)),"",IF(VLOOKUP($A95,data!table,MATCH($F$5&amp;"-"&amp;51,data!tableheader,0),0)="-","",VLOOKUP($A95,data!table,MATCH($F$5&amp;"-"&amp;51,data!tableheader,0),0)))</f>
      </c>
      <c r="H95" s="317">
        <f>IF(ISNA(VLOOKUP($A95,data!table,MATCH($H$5&amp;"-"&amp;31,data!tableheader,0),0)),"",IF(VLOOKUP($A95,data!table,MATCH($H$5&amp;"-"&amp;31,data!tableheader,0),0)="-","",VLOOKUP($A95,data!table,MATCH($H$5&amp;"-"&amp;31,data!tableheader,0),0)))</f>
      </c>
      <c r="I95" s="317">
        <f>IF(ISNA(VLOOKUP($A95,data!table,MATCH($H$5&amp;"-"&amp;51,data!tableheader,0),0)),"",IF(VLOOKUP($A95,data!table,MATCH($H$5&amp;"-"&amp;51,data!tableheader,0),0)="-","",VLOOKUP($A95,data!table,MATCH($H$5&amp;"-"&amp;51,data!tableheader,0),0)))</f>
      </c>
      <c r="J95" s="39"/>
      <c r="K95">
        <f>IF(ISNA(MATCH(A95,data!A:A,0)),0,1)</f>
        <v>0</v>
      </c>
    </row>
    <row r="96" spans="1:11" ht="25.5" customHeight="1">
      <c r="A96" s="223">
        <v>372</v>
      </c>
      <c r="B96" s="266" t="s">
        <v>711</v>
      </c>
      <c r="C96" s="49" t="s">
        <v>296</v>
      </c>
      <c r="D96" s="317">
        <f>IF(ISNA(VLOOKUP($A96,data!table,MATCH($D$5&amp;"-"&amp;31,data!tableheader,0),0)),"",IF(VLOOKUP($A96,data!table,MATCH($D$5&amp;"-"&amp;31,data!tableheader,0),0)="-","",VLOOKUP($A96,data!table,MATCH($D$5&amp;"-"&amp;31,data!tableheader,0),0)))</f>
      </c>
      <c r="E96" s="317">
        <f>IF(ISNA(VLOOKUP($A96,data!table,MATCH($D$5&amp;"-"&amp;51,data!tableheader,0),0)),"",IF(VLOOKUP($A96,data!table,MATCH($D$5&amp;"-"&amp;51,data!tableheader,0),0)="-","",VLOOKUP($A96,data!table,MATCH($D$5&amp;"-"&amp;51,data!tableheader,0),0)))</f>
      </c>
      <c r="F96" s="317">
        <f>IF(ISNA(VLOOKUP($A96,data!table,MATCH($F$5&amp;"-"&amp;31,data!tableheader,0),0)),"",IF(VLOOKUP($A96,data!table,MATCH($F$5&amp;"-"&amp;31,data!tableheader,0),0)="-","",VLOOKUP($A96,data!table,MATCH($F$5&amp;"-"&amp;31,data!tableheader,0),0)))</f>
      </c>
      <c r="G96" s="317">
        <f>IF(ISNA(VLOOKUP($A96,data!table,MATCH($F$5&amp;"-"&amp;51,data!tableheader,0),0)),"",IF(VLOOKUP($A96,data!table,MATCH($F$5&amp;"-"&amp;51,data!tableheader,0),0)="-","",VLOOKUP($A96,data!table,MATCH($F$5&amp;"-"&amp;51,data!tableheader,0),0)))</f>
      </c>
      <c r="H96" s="317">
        <f>IF(ISNA(VLOOKUP($A96,data!table,MATCH($H$5&amp;"-"&amp;31,data!tableheader,0),0)),"",IF(VLOOKUP($A96,data!table,MATCH($H$5&amp;"-"&amp;31,data!tableheader,0),0)="-","",VLOOKUP($A96,data!table,MATCH($H$5&amp;"-"&amp;31,data!tableheader,0),0)))</f>
      </c>
      <c r="I96" s="317">
        <f>IF(ISNA(VLOOKUP($A96,data!table,MATCH($H$5&amp;"-"&amp;51,data!tableheader,0),0)),"",IF(VLOOKUP($A96,data!table,MATCH($H$5&amp;"-"&amp;51,data!tableheader,0),0)="-","",VLOOKUP($A96,data!table,MATCH($H$5&amp;"-"&amp;51,data!tableheader,0),0)))</f>
      </c>
      <c r="J96" s="39"/>
      <c r="K96">
        <f>IF(ISNA(MATCH(A96,data!A:A,0)),0,1)</f>
        <v>0</v>
      </c>
    </row>
    <row r="97" spans="1:11" ht="25.5" customHeight="1">
      <c r="A97" s="223">
        <v>397</v>
      </c>
      <c r="B97" s="266" t="s">
        <v>712</v>
      </c>
      <c r="C97" s="49" t="s">
        <v>297</v>
      </c>
      <c r="D97" s="317">
        <f>IF(ISNA(VLOOKUP($A97,data!table,MATCH($D$5&amp;"-"&amp;31,data!tableheader,0),0)),"",IF(VLOOKUP($A97,data!table,MATCH($D$5&amp;"-"&amp;31,data!tableheader,0),0)="-","",VLOOKUP($A97,data!table,MATCH($D$5&amp;"-"&amp;31,data!tableheader,0),0)))</f>
      </c>
      <c r="E97" s="317">
        <f>IF(ISNA(VLOOKUP($A97,data!table,MATCH($D$5&amp;"-"&amp;51,data!tableheader,0),0)),"",IF(VLOOKUP($A97,data!table,MATCH($D$5&amp;"-"&amp;51,data!tableheader,0),0)="-","",VLOOKUP($A97,data!table,MATCH($D$5&amp;"-"&amp;51,data!tableheader,0),0)))</f>
      </c>
      <c r="F97" s="317">
        <f>IF(ISNA(VLOOKUP($A97,data!table,MATCH($F$5&amp;"-"&amp;31,data!tableheader,0),0)),"",IF(VLOOKUP($A97,data!table,MATCH($F$5&amp;"-"&amp;31,data!tableheader,0),0)="-","",VLOOKUP($A97,data!table,MATCH($F$5&amp;"-"&amp;31,data!tableheader,0),0)))</f>
      </c>
      <c r="G97" s="317">
        <f>IF(ISNA(VLOOKUP($A97,data!table,MATCH($F$5&amp;"-"&amp;51,data!tableheader,0),0)),"",IF(VLOOKUP($A97,data!table,MATCH($F$5&amp;"-"&amp;51,data!tableheader,0),0)="-","",VLOOKUP($A97,data!table,MATCH($F$5&amp;"-"&amp;51,data!tableheader,0),0)))</f>
      </c>
      <c r="H97" s="317">
        <f>IF(ISNA(VLOOKUP($A97,data!table,MATCH($H$5&amp;"-"&amp;31,data!tableheader,0),0)),"",IF(VLOOKUP($A97,data!table,MATCH($H$5&amp;"-"&amp;31,data!tableheader,0),0)="-","",VLOOKUP($A97,data!table,MATCH($H$5&amp;"-"&amp;31,data!tableheader,0),0)))</f>
      </c>
      <c r="I97" s="317">
        <f>IF(ISNA(VLOOKUP($A97,data!table,MATCH($H$5&amp;"-"&amp;51,data!tableheader,0),0)),"",IF(VLOOKUP($A97,data!table,MATCH($H$5&amp;"-"&amp;51,data!tableheader,0),0)="-","",VLOOKUP($A97,data!table,MATCH($H$5&amp;"-"&amp;51,data!tableheader,0),0)))</f>
      </c>
      <c r="J97" s="39"/>
      <c r="K97">
        <f>IF(ISNA(MATCH(A97,data!A:A,0)),0,1)</f>
        <v>0</v>
      </c>
    </row>
    <row r="98" spans="1:11" ht="25.5" customHeight="1">
      <c r="A98" s="223">
        <v>417</v>
      </c>
      <c r="B98" s="266" t="s">
        <v>713</v>
      </c>
      <c r="C98" s="49" t="s">
        <v>298</v>
      </c>
      <c r="D98" s="317">
        <f>IF(ISNA(VLOOKUP($A98,data!table,MATCH($D$5&amp;"-"&amp;31,data!tableheader,0),0)),"",IF(VLOOKUP($A98,data!table,MATCH($D$5&amp;"-"&amp;31,data!tableheader,0),0)="-","",VLOOKUP($A98,data!table,MATCH($D$5&amp;"-"&amp;31,data!tableheader,0),0)))</f>
      </c>
      <c r="E98" s="317">
        <f>IF(ISNA(VLOOKUP($A98,data!table,MATCH($D$5&amp;"-"&amp;51,data!tableheader,0),0)),"",IF(VLOOKUP($A98,data!table,MATCH($D$5&amp;"-"&amp;51,data!tableheader,0),0)="-","",VLOOKUP($A98,data!table,MATCH($D$5&amp;"-"&amp;51,data!tableheader,0),0)))</f>
      </c>
      <c r="F98" s="317">
        <f>IF(ISNA(VLOOKUP($A98,data!table,MATCH($F$5&amp;"-"&amp;31,data!tableheader,0),0)),"",IF(VLOOKUP($A98,data!table,MATCH($F$5&amp;"-"&amp;31,data!tableheader,0),0)="-","",VLOOKUP($A98,data!table,MATCH($F$5&amp;"-"&amp;31,data!tableheader,0),0)))</f>
      </c>
      <c r="G98" s="317">
        <f>IF(ISNA(VLOOKUP($A98,data!table,MATCH($F$5&amp;"-"&amp;51,data!tableheader,0),0)),"",IF(VLOOKUP($A98,data!table,MATCH($F$5&amp;"-"&amp;51,data!tableheader,0),0)="-","",VLOOKUP($A98,data!table,MATCH($F$5&amp;"-"&amp;51,data!tableheader,0),0)))</f>
      </c>
      <c r="H98" s="317">
        <f>IF(ISNA(VLOOKUP($A98,data!table,MATCH($H$5&amp;"-"&amp;31,data!tableheader,0),0)),"",IF(VLOOKUP($A98,data!table,MATCH($H$5&amp;"-"&amp;31,data!tableheader,0),0)="-","",VLOOKUP($A98,data!table,MATCH($H$5&amp;"-"&amp;31,data!tableheader,0),0)))</f>
      </c>
      <c r="I98" s="317">
        <f>IF(ISNA(VLOOKUP($A98,data!table,MATCH($H$5&amp;"-"&amp;51,data!tableheader,0),0)),"",IF(VLOOKUP($A98,data!table,MATCH($H$5&amp;"-"&amp;51,data!tableheader,0),0)="-","",VLOOKUP($A98,data!table,MATCH($H$5&amp;"-"&amp;51,data!tableheader,0),0)))</f>
      </c>
      <c r="J98" s="39"/>
      <c r="K98">
        <f>IF(ISNA(MATCH(A98,data!A:A,0)),0,1)</f>
        <v>0</v>
      </c>
    </row>
    <row r="99" spans="1:11" ht="25.5" customHeight="1">
      <c r="A99" s="223">
        <v>414</v>
      </c>
      <c r="B99" s="266" t="s">
        <v>714</v>
      </c>
      <c r="C99" s="49" t="s">
        <v>299</v>
      </c>
      <c r="D99" s="317">
        <f>IF(ISNA(VLOOKUP($A99,data!table,MATCH($D$5&amp;"-"&amp;31,data!tableheader,0),0)),"",IF(VLOOKUP($A99,data!table,MATCH($D$5&amp;"-"&amp;31,data!tableheader,0),0)="-","",VLOOKUP($A99,data!table,MATCH($D$5&amp;"-"&amp;31,data!tableheader,0),0)))</f>
      </c>
      <c r="E99" s="317">
        <f>IF(ISNA(VLOOKUP($A99,data!table,MATCH($D$5&amp;"-"&amp;51,data!tableheader,0),0)),"",IF(VLOOKUP($A99,data!table,MATCH($D$5&amp;"-"&amp;51,data!tableheader,0),0)="-","",VLOOKUP($A99,data!table,MATCH($D$5&amp;"-"&amp;51,data!tableheader,0),0)))</f>
      </c>
      <c r="F99" s="317">
        <f>IF(ISNA(VLOOKUP($A99,data!table,MATCH($F$5&amp;"-"&amp;31,data!tableheader,0),0)),"",IF(VLOOKUP($A99,data!table,MATCH($F$5&amp;"-"&amp;31,data!tableheader,0),0)="-","",VLOOKUP($A99,data!table,MATCH($F$5&amp;"-"&amp;31,data!tableheader,0),0)))</f>
      </c>
      <c r="G99" s="317">
        <f>IF(ISNA(VLOOKUP($A99,data!table,MATCH($F$5&amp;"-"&amp;51,data!tableheader,0),0)),"",IF(VLOOKUP($A99,data!table,MATCH($F$5&amp;"-"&amp;51,data!tableheader,0),0)="-","",VLOOKUP($A99,data!table,MATCH($F$5&amp;"-"&amp;51,data!tableheader,0),0)))</f>
      </c>
      <c r="H99" s="317">
        <f>IF(ISNA(VLOOKUP($A99,data!table,MATCH($H$5&amp;"-"&amp;31,data!tableheader,0),0)),"",IF(VLOOKUP($A99,data!table,MATCH($H$5&amp;"-"&amp;31,data!tableheader,0),0)="-","",VLOOKUP($A99,data!table,MATCH($H$5&amp;"-"&amp;31,data!tableheader,0),0)))</f>
      </c>
      <c r="I99" s="317">
        <f>IF(ISNA(VLOOKUP($A99,data!table,MATCH($H$5&amp;"-"&amp;51,data!tableheader,0),0)),"",IF(VLOOKUP($A99,data!table,MATCH($H$5&amp;"-"&amp;51,data!tableheader,0),0)="-","",VLOOKUP($A99,data!table,MATCH($H$5&amp;"-"&amp;51,data!tableheader,0),0)))</f>
      </c>
      <c r="J99" s="39"/>
      <c r="K99">
        <f>IF(ISNA(MATCH(A99,data!A:A,0)),0,1)</f>
        <v>0</v>
      </c>
    </row>
    <row r="100" spans="1:11" ht="25.5" customHeight="1">
      <c r="A100" s="223">
        <v>423</v>
      </c>
      <c r="B100" s="266" t="s">
        <v>714</v>
      </c>
      <c r="C100" s="49" t="s">
        <v>301</v>
      </c>
      <c r="D100" s="317">
        <f>IF(ISNA(VLOOKUP($A100,data!table,MATCH($D$5&amp;"-"&amp;31,data!tableheader,0),0)),"",IF(VLOOKUP($A100,data!table,MATCH($D$5&amp;"-"&amp;31,data!tableheader,0),0)="-","",VLOOKUP($A100,data!table,MATCH($D$5&amp;"-"&amp;31,data!tableheader,0),0)))</f>
      </c>
      <c r="E100" s="317">
        <f>IF(ISNA(VLOOKUP($A100,data!table,MATCH($D$5&amp;"-"&amp;51,data!tableheader,0),0)),"",IF(VLOOKUP($A100,data!table,MATCH($D$5&amp;"-"&amp;51,data!tableheader,0),0)="-","",VLOOKUP($A100,data!table,MATCH($D$5&amp;"-"&amp;51,data!tableheader,0),0)))</f>
      </c>
      <c r="F100" s="317">
        <f>IF(ISNA(VLOOKUP($A100,data!table,MATCH($F$5&amp;"-"&amp;31,data!tableheader,0),0)),"",IF(VLOOKUP($A100,data!table,MATCH($F$5&amp;"-"&amp;31,data!tableheader,0),0)="-","",VLOOKUP($A100,data!table,MATCH($F$5&amp;"-"&amp;31,data!tableheader,0),0)))</f>
      </c>
      <c r="G100" s="317">
        <f>IF(ISNA(VLOOKUP($A100,data!table,MATCH($F$5&amp;"-"&amp;51,data!tableheader,0),0)),"",IF(VLOOKUP($A100,data!table,MATCH($F$5&amp;"-"&amp;51,data!tableheader,0),0)="-","",VLOOKUP($A100,data!table,MATCH($F$5&amp;"-"&amp;51,data!tableheader,0),0)))</f>
      </c>
      <c r="H100" s="317">
        <f>IF(ISNA(VLOOKUP($A100,data!table,MATCH($H$5&amp;"-"&amp;31,data!tableheader,0),0)),"",IF(VLOOKUP($A100,data!table,MATCH($H$5&amp;"-"&amp;31,data!tableheader,0),0)="-","",VLOOKUP($A100,data!table,MATCH($H$5&amp;"-"&amp;31,data!tableheader,0),0)))</f>
      </c>
      <c r="I100" s="317">
        <f>IF(ISNA(VLOOKUP($A100,data!table,MATCH($H$5&amp;"-"&amp;51,data!tableheader,0),0)),"",IF(VLOOKUP($A100,data!table,MATCH($H$5&amp;"-"&amp;51,data!tableheader,0),0)="-","",VLOOKUP($A100,data!table,MATCH($H$5&amp;"-"&amp;51,data!tableheader,0),0)))</f>
      </c>
      <c r="J100" s="39"/>
      <c r="K100">
        <f>IF(ISNA(MATCH(A100,data!A:A,0)),0,1)</f>
        <v>0</v>
      </c>
    </row>
    <row r="101" spans="1:11" ht="25.5" customHeight="1">
      <c r="A101" s="223">
        <v>420</v>
      </c>
      <c r="B101" s="266" t="s">
        <v>715</v>
      </c>
      <c r="C101" s="49" t="s">
        <v>300</v>
      </c>
      <c r="D101" s="317">
        <f>IF(ISNA(VLOOKUP($A101,data!table,MATCH($D$5&amp;"-"&amp;31,data!tableheader,0),0)),"",IF(VLOOKUP($A101,data!table,MATCH($D$5&amp;"-"&amp;31,data!tableheader,0),0)="-","",VLOOKUP($A101,data!table,MATCH($D$5&amp;"-"&amp;31,data!tableheader,0),0)))</f>
      </c>
      <c r="E101" s="317">
        <f>IF(ISNA(VLOOKUP($A101,data!table,MATCH($D$5&amp;"-"&amp;51,data!tableheader,0),0)),"",IF(VLOOKUP($A101,data!table,MATCH($D$5&amp;"-"&amp;51,data!tableheader,0),0)="-","",VLOOKUP($A101,data!table,MATCH($D$5&amp;"-"&amp;51,data!tableheader,0),0)))</f>
      </c>
      <c r="F101" s="317">
        <f>IF(ISNA(VLOOKUP($A101,data!table,MATCH($F$5&amp;"-"&amp;31,data!tableheader,0),0)),"",IF(VLOOKUP($A101,data!table,MATCH($F$5&amp;"-"&amp;31,data!tableheader,0),0)="-","",VLOOKUP($A101,data!table,MATCH($F$5&amp;"-"&amp;31,data!tableheader,0),0)))</f>
      </c>
      <c r="G101" s="317">
        <f>IF(ISNA(VLOOKUP($A101,data!table,MATCH($F$5&amp;"-"&amp;51,data!tableheader,0),0)),"",IF(VLOOKUP($A101,data!table,MATCH($F$5&amp;"-"&amp;51,data!tableheader,0),0)="-","",VLOOKUP($A101,data!table,MATCH($F$5&amp;"-"&amp;51,data!tableheader,0),0)))</f>
      </c>
      <c r="H101" s="317">
        <f>IF(ISNA(VLOOKUP($A101,data!table,MATCH($H$5&amp;"-"&amp;31,data!tableheader,0),0)),"",IF(VLOOKUP($A101,data!table,MATCH($H$5&amp;"-"&amp;31,data!tableheader,0),0)="-","",VLOOKUP($A101,data!table,MATCH($H$5&amp;"-"&amp;31,data!tableheader,0),0)))</f>
      </c>
      <c r="I101" s="317">
        <f>IF(ISNA(VLOOKUP($A101,data!table,MATCH($H$5&amp;"-"&amp;51,data!tableheader,0),0)),"",IF(VLOOKUP($A101,data!table,MATCH($H$5&amp;"-"&amp;51,data!tableheader,0),0)="-","",VLOOKUP($A101,data!table,MATCH($H$5&amp;"-"&amp;51,data!tableheader,0),0)))</f>
      </c>
      <c r="J101" s="39"/>
      <c r="K101">
        <f>IF(ISNA(MATCH(A101,data!A:A,0)),0,1)</f>
        <v>0</v>
      </c>
    </row>
    <row r="102" spans="1:11" ht="25.5" customHeight="1">
      <c r="A102" s="223">
        <v>366</v>
      </c>
      <c r="B102" s="266" t="s">
        <v>716</v>
      </c>
      <c r="C102" s="49" t="s">
        <v>208</v>
      </c>
      <c r="D102" s="317">
        <f>IF(ISNA(VLOOKUP($A102,data!table,MATCH($D$5&amp;"-"&amp;31,data!tableheader,0),0)),"",IF(VLOOKUP($A102,data!table,MATCH($D$5&amp;"-"&amp;31,data!tableheader,0),0)="-","",VLOOKUP($A102,data!table,MATCH($D$5&amp;"-"&amp;31,data!tableheader,0),0)))</f>
      </c>
      <c r="E102" s="317">
        <f>IF(ISNA(VLOOKUP($A102,data!table,MATCH($D$5&amp;"-"&amp;51,data!tableheader,0),0)),"",IF(VLOOKUP($A102,data!table,MATCH($D$5&amp;"-"&amp;51,data!tableheader,0),0)="-","",VLOOKUP($A102,data!table,MATCH($D$5&amp;"-"&amp;51,data!tableheader,0),0)))</f>
      </c>
      <c r="F102" s="317">
        <f>IF(ISNA(VLOOKUP($A102,data!table,MATCH($F$5&amp;"-"&amp;31,data!tableheader,0),0)),"",IF(VLOOKUP($A102,data!table,MATCH($F$5&amp;"-"&amp;31,data!tableheader,0),0)="-","",VLOOKUP($A102,data!table,MATCH($F$5&amp;"-"&amp;31,data!tableheader,0),0)))</f>
      </c>
      <c r="G102" s="317">
        <f>IF(ISNA(VLOOKUP($A102,data!table,MATCH($F$5&amp;"-"&amp;51,data!tableheader,0),0)),"",IF(VLOOKUP($A102,data!table,MATCH($F$5&amp;"-"&amp;51,data!tableheader,0),0)="-","",VLOOKUP($A102,data!table,MATCH($F$5&amp;"-"&amp;51,data!tableheader,0),0)))</f>
      </c>
      <c r="H102" s="317">
        <f>IF(ISNA(VLOOKUP($A102,data!table,MATCH($H$5&amp;"-"&amp;31,data!tableheader,0),0)),"",IF(VLOOKUP($A102,data!table,MATCH($H$5&amp;"-"&amp;31,data!tableheader,0),0)="-","",VLOOKUP($A102,data!table,MATCH($H$5&amp;"-"&amp;31,data!tableheader,0),0)))</f>
      </c>
      <c r="I102" s="317">
        <f>IF(ISNA(VLOOKUP($A102,data!table,MATCH($H$5&amp;"-"&amp;51,data!tableheader,0),0)),"",IF(VLOOKUP($A102,data!table,MATCH($H$5&amp;"-"&amp;51,data!tableheader,0),0)="-","",VLOOKUP($A102,data!table,MATCH($H$5&amp;"-"&amp;51,data!tableheader,0),0)))</f>
      </c>
      <c r="J102" s="39"/>
      <c r="K102">
        <f>IF(ISNA(MATCH(A102,data!A:A,0)),0,1)</f>
        <v>0</v>
      </c>
    </row>
    <row r="103" spans="1:11" ht="25.5" customHeight="1">
      <c r="A103" s="223">
        <v>367</v>
      </c>
      <c r="B103" s="269" t="s">
        <v>717</v>
      </c>
      <c r="C103" s="49" t="s">
        <v>209</v>
      </c>
      <c r="D103" s="317">
        <f>IF(ISNA(VLOOKUP($A103,data!table,MATCH($D$5&amp;"-"&amp;31,data!tableheader,0),0)),"",IF(VLOOKUP($A103,data!table,MATCH($D$5&amp;"-"&amp;31,data!tableheader,0),0)="-","",VLOOKUP($A103,data!table,MATCH($D$5&amp;"-"&amp;31,data!tableheader,0),0)))</f>
      </c>
      <c r="E103" s="317">
        <f>IF(ISNA(VLOOKUP($A103,data!table,MATCH($D$5&amp;"-"&amp;51,data!tableheader,0),0)),"",IF(VLOOKUP($A103,data!table,MATCH($D$5&amp;"-"&amp;51,data!tableheader,0),0)="-","",VLOOKUP($A103,data!table,MATCH($D$5&amp;"-"&amp;51,data!tableheader,0),0)))</f>
      </c>
      <c r="F103" s="317">
        <f>IF(ISNA(VLOOKUP($A103,data!table,MATCH($F$5&amp;"-"&amp;31,data!tableheader,0),0)),"",IF(VLOOKUP($A103,data!table,MATCH($F$5&amp;"-"&amp;31,data!tableheader,0),0)="-","",VLOOKUP($A103,data!table,MATCH($F$5&amp;"-"&amp;31,data!tableheader,0),0)))</f>
      </c>
      <c r="G103" s="317">
        <f>IF(ISNA(VLOOKUP($A103,data!table,MATCH($F$5&amp;"-"&amp;51,data!tableheader,0),0)),"",IF(VLOOKUP($A103,data!table,MATCH($F$5&amp;"-"&amp;51,data!tableheader,0),0)="-","",VLOOKUP($A103,data!table,MATCH($F$5&amp;"-"&amp;51,data!tableheader,0),0)))</f>
      </c>
      <c r="H103" s="317">
        <f>IF(ISNA(VLOOKUP($A103,data!table,MATCH($H$5&amp;"-"&amp;31,data!tableheader,0),0)),"",IF(VLOOKUP($A103,data!table,MATCH($H$5&amp;"-"&amp;31,data!tableheader,0),0)="-","",VLOOKUP($A103,data!table,MATCH($H$5&amp;"-"&amp;31,data!tableheader,0),0)))</f>
      </c>
      <c r="I103" s="317">
        <f>IF(ISNA(VLOOKUP($A103,data!table,MATCH($H$5&amp;"-"&amp;51,data!tableheader,0),0)),"",IF(VLOOKUP($A103,data!table,MATCH($H$5&amp;"-"&amp;51,data!tableheader,0),0)="-","",VLOOKUP($A103,data!table,MATCH($H$5&amp;"-"&amp;51,data!tableheader,0),0)))</f>
      </c>
      <c r="J103" s="39"/>
      <c r="K103">
        <f>IF(ISNA(MATCH(A103,data!A:A,0)),0,1)</f>
        <v>0</v>
      </c>
    </row>
    <row r="104" spans="1:11" ht="25.5" customHeight="1">
      <c r="A104" s="223">
        <v>399</v>
      </c>
      <c r="B104" s="266" t="s">
        <v>718</v>
      </c>
      <c r="C104" s="49" t="s">
        <v>210</v>
      </c>
      <c r="D104" s="317">
        <f>IF(ISNA(VLOOKUP($A104,data!table,MATCH($D$5&amp;"-"&amp;31,data!tableheader,0),0)),"",IF(VLOOKUP($A104,data!table,MATCH($D$5&amp;"-"&amp;31,data!tableheader,0),0)="-","",VLOOKUP($A104,data!table,MATCH($D$5&amp;"-"&amp;31,data!tableheader,0),0)))</f>
      </c>
      <c r="E104" s="317">
        <f>IF(ISNA(VLOOKUP($A104,data!table,MATCH($D$5&amp;"-"&amp;51,data!tableheader,0),0)),"",IF(VLOOKUP($A104,data!table,MATCH($D$5&amp;"-"&amp;51,data!tableheader,0),0)="-","",VLOOKUP($A104,data!table,MATCH($D$5&amp;"-"&amp;51,data!tableheader,0),0)))</f>
      </c>
      <c r="F104" s="317">
        <f>IF(ISNA(VLOOKUP($A104,data!table,MATCH($F$5&amp;"-"&amp;31,data!tableheader,0),0)),"",IF(VLOOKUP($A104,data!table,MATCH($F$5&amp;"-"&amp;31,data!tableheader,0),0)="-","",VLOOKUP($A104,data!table,MATCH($F$5&amp;"-"&amp;31,data!tableheader,0),0)))</f>
      </c>
      <c r="G104" s="317">
        <f>IF(ISNA(VLOOKUP($A104,data!table,MATCH($F$5&amp;"-"&amp;51,data!tableheader,0),0)),"",IF(VLOOKUP($A104,data!table,MATCH($F$5&amp;"-"&amp;51,data!tableheader,0),0)="-","",VLOOKUP($A104,data!table,MATCH($F$5&amp;"-"&amp;51,data!tableheader,0),0)))</f>
      </c>
      <c r="H104" s="317">
        <f>IF(ISNA(VLOOKUP($A104,data!table,MATCH($H$5&amp;"-"&amp;31,data!tableheader,0),0)),"",IF(VLOOKUP($A104,data!table,MATCH($H$5&amp;"-"&amp;31,data!tableheader,0),0)="-","",VLOOKUP($A104,data!table,MATCH($H$5&amp;"-"&amp;31,data!tableheader,0),0)))</f>
      </c>
      <c r="I104" s="317">
        <f>IF(ISNA(VLOOKUP($A104,data!table,MATCH($H$5&amp;"-"&amp;51,data!tableheader,0),0)),"",IF(VLOOKUP($A104,data!table,MATCH($H$5&amp;"-"&amp;51,data!tableheader,0),0)="-","",VLOOKUP($A104,data!table,MATCH($H$5&amp;"-"&amp;51,data!tableheader,0),0)))</f>
      </c>
      <c r="J104" s="39"/>
      <c r="K104">
        <f>IF(ISNA(MATCH(A104,data!A:A,0)),0,1)</f>
        <v>0</v>
      </c>
    </row>
    <row r="105" spans="1:11" ht="25.5" customHeight="1">
      <c r="A105" s="223">
        <v>449</v>
      </c>
      <c r="B105" s="269" t="s">
        <v>719</v>
      </c>
      <c r="C105" s="49" t="s">
        <v>302</v>
      </c>
      <c r="D105" s="317">
        <f>IF(ISNA(VLOOKUP($A105,data!table,MATCH($D$5&amp;"-"&amp;31,data!tableheader,0),0)),"",IF(VLOOKUP($A105,data!table,MATCH($D$5&amp;"-"&amp;31,data!tableheader,0),0)="-","",VLOOKUP($A105,data!table,MATCH($D$5&amp;"-"&amp;31,data!tableheader,0),0)))</f>
      </c>
      <c r="E105" s="317">
        <f>IF(ISNA(VLOOKUP($A105,data!table,MATCH($D$5&amp;"-"&amp;51,data!tableheader,0),0)),"",IF(VLOOKUP($A105,data!table,MATCH($D$5&amp;"-"&amp;51,data!tableheader,0),0)="-","",VLOOKUP($A105,data!table,MATCH($D$5&amp;"-"&amp;51,data!tableheader,0),0)))</f>
      </c>
      <c r="F105" s="317">
        <f>IF(ISNA(VLOOKUP($A105,data!table,MATCH($F$5&amp;"-"&amp;31,data!tableheader,0),0)),"",IF(VLOOKUP($A105,data!table,MATCH($F$5&amp;"-"&amp;31,data!tableheader,0),0)="-","",VLOOKUP($A105,data!table,MATCH($F$5&amp;"-"&amp;31,data!tableheader,0),0)))</f>
      </c>
      <c r="G105" s="317">
        <f>IF(ISNA(VLOOKUP($A105,data!table,MATCH($F$5&amp;"-"&amp;51,data!tableheader,0),0)),"",IF(VLOOKUP($A105,data!table,MATCH($F$5&amp;"-"&amp;51,data!tableheader,0),0)="-","",VLOOKUP($A105,data!table,MATCH($F$5&amp;"-"&amp;51,data!tableheader,0),0)))</f>
      </c>
      <c r="H105" s="317">
        <f>IF(ISNA(VLOOKUP($A105,data!table,MATCH($H$5&amp;"-"&amp;31,data!tableheader,0),0)),"",IF(VLOOKUP($A105,data!table,MATCH($H$5&amp;"-"&amp;31,data!tableheader,0),0)="-","",VLOOKUP($A105,data!table,MATCH($H$5&amp;"-"&amp;31,data!tableheader,0),0)))</f>
      </c>
      <c r="I105" s="317">
        <f>IF(ISNA(VLOOKUP($A105,data!table,MATCH($H$5&amp;"-"&amp;51,data!tableheader,0),0)),"",IF(VLOOKUP($A105,data!table,MATCH($H$5&amp;"-"&amp;51,data!tableheader,0),0)="-","",VLOOKUP($A105,data!table,MATCH($H$5&amp;"-"&amp;51,data!tableheader,0),0)))</f>
      </c>
      <c r="J105" s="39"/>
      <c r="K105">
        <f>IF(ISNA(MATCH(A105,data!A:A,0)),0,1)</f>
        <v>0</v>
      </c>
    </row>
    <row r="106" spans="1:11" ht="25.5" customHeight="1">
      <c r="A106" s="223">
        <v>401</v>
      </c>
      <c r="B106" s="269" t="s">
        <v>720</v>
      </c>
      <c r="C106" s="49" t="s">
        <v>460</v>
      </c>
      <c r="D106" s="317">
        <f>IF(ISNA(VLOOKUP($A106,data!table,MATCH($D$5&amp;"-"&amp;31,data!tableheader,0),0)),"",IF(VLOOKUP($A106,data!table,MATCH($D$5&amp;"-"&amp;31,data!tableheader,0),0)="-","",VLOOKUP($A106,data!table,MATCH($D$5&amp;"-"&amp;31,data!tableheader,0),0)))</f>
      </c>
      <c r="E106" s="317">
        <f>IF(ISNA(VLOOKUP($A106,data!table,MATCH($D$5&amp;"-"&amp;51,data!tableheader,0),0)),"",IF(VLOOKUP($A106,data!table,MATCH($D$5&amp;"-"&amp;51,data!tableheader,0),0)="-","",VLOOKUP($A106,data!table,MATCH($D$5&amp;"-"&amp;51,data!tableheader,0),0)))</f>
      </c>
      <c r="F106" s="317">
        <f>IF(ISNA(VLOOKUP($A106,data!table,MATCH($F$5&amp;"-"&amp;31,data!tableheader,0),0)),"",IF(VLOOKUP($A106,data!table,MATCH($F$5&amp;"-"&amp;31,data!tableheader,0),0)="-","",VLOOKUP($A106,data!table,MATCH($F$5&amp;"-"&amp;31,data!tableheader,0),0)))</f>
      </c>
      <c r="G106" s="317">
        <f>IF(ISNA(VLOOKUP($A106,data!table,MATCH($F$5&amp;"-"&amp;51,data!tableheader,0),0)),"",IF(VLOOKUP($A106,data!table,MATCH($F$5&amp;"-"&amp;51,data!tableheader,0),0)="-","",VLOOKUP($A106,data!table,MATCH($F$5&amp;"-"&amp;51,data!tableheader,0),0)))</f>
      </c>
      <c r="H106" s="317">
        <f>IF(ISNA(VLOOKUP($A106,data!table,MATCH($H$5&amp;"-"&amp;31,data!tableheader,0),0)),"",IF(VLOOKUP($A106,data!table,MATCH($H$5&amp;"-"&amp;31,data!tableheader,0),0)="-","",VLOOKUP($A106,data!table,MATCH($H$5&amp;"-"&amp;31,data!tableheader,0),0)))</f>
      </c>
      <c r="I106" s="317">
        <f>IF(ISNA(VLOOKUP($A106,data!table,MATCH($H$5&amp;"-"&amp;51,data!tableheader,0),0)),"",IF(VLOOKUP($A106,data!table,MATCH($H$5&amp;"-"&amp;51,data!tableheader,0),0)="-","",VLOOKUP($A106,data!table,MATCH($H$5&amp;"-"&amp;51,data!tableheader,0),0)))</f>
      </c>
      <c r="J106" s="39"/>
      <c r="K106">
        <f>IF(ISNA(MATCH(A106,data!A:A,0)),0,1)</f>
        <v>0</v>
      </c>
    </row>
    <row r="107" spans="1:11" ht="25.5" customHeight="1">
      <c r="A107" s="223">
        <v>373</v>
      </c>
      <c r="B107" s="269" t="s">
        <v>721</v>
      </c>
      <c r="C107" s="49" t="s">
        <v>211</v>
      </c>
      <c r="D107" s="317">
        <f>IF(ISNA(VLOOKUP($A107,data!table,MATCH($D$5&amp;"-"&amp;31,data!tableheader,0),0)),"",IF(VLOOKUP($A107,data!table,MATCH($D$5&amp;"-"&amp;31,data!tableheader,0),0)="-","",VLOOKUP($A107,data!table,MATCH($D$5&amp;"-"&amp;31,data!tableheader,0),0)))</f>
      </c>
      <c r="E107" s="317">
        <f>IF(ISNA(VLOOKUP($A107,data!table,MATCH($D$5&amp;"-"&amp;51,data!tableheader,0),0)),"",IF(VLOOKUP($A107,data!table,MATCH($D$5&amp;"-"&amp;51,data!tableheader,0),0)="-","",VLOOKUP($A107,data!table,MATCH($D$5&amp;"-"&amp;51,data!tableheader,0),0)))</f>
      </c>
      <c r="F107" s="317">
        <f>IF(ISNA(VLOOKUP($A107,data!table,MATCH($F$5&amp;"-"&amp;31,data!tableheader,0),0)),"",IF(VLOOKUP($A107,data!table,MATCH($F$5&amp;"-"&amp;31,data!tableheader,0),0)="-","",VLOOKUP($A107,data!table,MATCH($F$5&amp;"-"&amp;31,data!tableheader,0),0)))</f>
      </c>
      <c r="G107" s="317">
        <f>IF(ISNA(VLOOKUP($A107,data!table,MATCH($F$5&amp;"-"&amp;51,data!tableheader,0),0)),"",IF(VLOOKUP($A107,data!table,MATCH($F$5&amp;"-"&amp;51,data!tableheader,0),0)="-","",VLOOKUP($A107,data!table,MATCH($F$5&amp;"-"&amp;51,data!tableheader,0),0)))</f>
      </c>
      <c r="H107" s="317">
        <f>IF(ISNA(VLOOKUP($A107,data!table,MATCH($H$5&amp;"-"&amp;31,data!tableheader,0),0)),"",IF(VLOOKUP($A107,data!table,MATCH($H$5&amp;"-"&amp;31,data!tableheader,0),0)="-","",VLOOKUP($A107,data!table,MATCH($H$5&amp;"-"&amp;31,data!tableheader,0),0)))</f>
      </c>
      <c r="I107" s="317">
        <f>IF(ISNA(VLOOKUP($A107,data!table,MATCH($H$5&amp;"-"&amp;51,data!tableheader,0),0)),"",IF(VLOOKUP($A107,data!table,MATCH($H$5&amp;"-"&amp;51,data!tableheader,0),0)="-","",VLOOKUP($A107,data!table,MATCH($H$5&amp;"-"&amp;51,data!tableheader,0),0)))</f>
      </c>
      <c r="J107" s="39"/>
      <c r="K107">
        <f>IF(ISNA(MATCH(A107,data!A:A,0)),0,1)</f>
        <v>0</v>
      </c>
    </row>
    <row r="108" spans="1:11" ht="25.5" customHeight="1">
      <c r="A108" s="223">
        <v>394</v>
      </c>
      <c r="B108" s="269" t="s">
        <v>722</v>
      </c>
      <c r="C108" s="86" t="s">
        <v>461</v>
      </c>
      <c r="D108" s="317">
        <f>IF(ISNA(VLOOKUP($A108,data!table,MATCH($D$5&amp;"-"&amp;31,data!tableheader,0),0)),"",IF(VLOOKUP($A108,data!table,MATCH($D$5&amp;"-"&amp;31,data!tableheader,0),0)="-","",VLOOKUP($A108,data!table,MATCH($D$5&amp;"-"&amp;31,data!tableheader,0),0)))</f>
      </c>
      <c r="E108" s="317">
        <f>IF(ISNA(VLOOKUP($A108,data!table,MATCH($D$5&amp;"-"&amp;51,data!tableheader,0),0)),"",IF(VLOOKUP($A108,data!table,MATCH($D$5&amp;"-"&amp;51,data!tableheader,0),0)="-","",VLOOKUP($A108,data!table,MATCH($D$5&amp;"-"&amp;51,data!tableheader,0),0)))</f>
      </c>
      <c r="F108" s="317">
        <f>IF(ISNA(VLOOKUP($A108,data!table,MATCH($F$5&amp;"-"&amp;31,data!tableheader,0),0)),"",IF(VLOOKUP($A108,data!table,MATCH($F$5&amp;"-"&amp;31,data!tableheader,0),0)="-","",VLOOKUP($A108,data!table,MATCH($F$5&amp;"-"&amp;31,data!tableheader,0),0)))</f>
      </c>
      <c r="G108" s="317">
        <f>IF(ISNA(VLOOKUP($A108,data!table,MATCH($F$5&amp;"-"&amp;51,data!tableheader,0),0)),"",IF(VLOOKUP($A108,data!table,MATCH($F$5&amp;"-"&amp;51,data!tableheader,0),0)="-","",VLOOKUP($A108,data!table,MATCH($F$5&amp;"-"&amp;51,data!tableheader,0),0)))</f>
      </c>
      <c r="H108" s="317">
        <f>IF(ISNA(VLOOKUP($A108,data!table,MATCH($H$5&amp;"-"&amp;31,data!tableheader,0),0)),"",IF(VLOOKUP($A108,data!table,MATCH($H$5&amp;"-"&amp;31,data!tableheader,0),0)="-","",VLOOKUP($A108,data!table,MATCH($H$5&amp;"-"&amp;31,data!tableheader,0),0)))</f>
      </c>
      <c r="I108" s="317">
        <f>IF(ISNA(VLOOKUP($A108,data!table,MATCH($H$5&amp;"-"&amp;51,data!tableheader,0),0)),"",IF(VLOOKUP($A108,data!table,MATCH($H$5&amp;"-"&amp;51,data!tableheader,0),0)="-","",VLOOKUP($A108,data!table,MATCH($H$5&amp;"-"&amp;51,data!tableheader,0),0)))</f>
      </c>
      <c r="J108" s="39"/>
      <c r="K108">
        <f>IF(ISNA(MATCH(A108,data!A:A,0)),0,1)</f>
        <v>0</v>
      </c>
    </row>
    <row r="109" spans="1:11" ht="25.5" customHeight="1">
      <c r="A109" s="223">
        <v>446</v>
      </c>
      <c r="B109" s="266" t="s">
        <v>723</v>
      </c>
      <c r="C109" s="49" t="s">
        <v>212</v>
      </c>
      <c r="D109" s="317">
        <f>IF(ISNA(VLOOKUP($A109,data!table,MATCH($D$5&amp;"-"&amp;31,data!tableheader,0),0)),"",IF(VLOOKUP($A109,data!table,MATCH($D$5&amp;"-"&amp;31,data!tableheader,0),0)="-","",VLOOKUP($A109,data!table,MATCH($D$5&amp;"-"&amp;31,data!tableheader,0),0)))</f>
      </c>
      <c r="E109" s="317">
        <f>IF(ISNA(VLOOKUP($A109,data!table,MATCH($D$5&amp;"-"&amp;51,data!tableheader,0),0)),"",IF(VLOOKUP($A109,data!table,MATCH($D$5&amp;"-"&amp;51,data!tableheader,0),0)="-","",VLOOKUP($A109,data!table,MATCH($D$5&amp;"-"&amp;51,data!tableheader,0),0)))</f>
      </c>
      <c r="F109" s="317">
        <f>IF(ISNA(VLOOKUP($A109,data!table,MATCH($F$5&amp;"-"&amp;31,data!tableheader,0),0)),"",IF(VLOOKUP($A109,data!table,MATCH($F$5&amp;"-"&amp;31,data!tableheader,0),0)="-","",VLOOKUP($A109,data!table,MATCH($F$5&amp;"-"&amp;31,data!tableheader,0),0)))</f>
      </c>
      <c r="G109" s="317">
        <f>IF(ISNA(VLOOKUP($A109,data!table,MATCH($F$5&amp;"-"&amp;51,data!tableheader,0),0)),"",IF(VLOOKUP($A109,data!table,MATCH($F$5&amp;"-"&amp;51,data!tableheader,0),0)="-","",VLOOKUP($A109,data!table,MATCH($F$5&amp;"-"&amp;51,data!tableheader,0),0)))</f>
      </c>
      <c r="H109" s="317">
        <f>IF(ISNA(VLOOKUP($A109,data!table,MATCH($H$5&amp;"-"&amp;31,data!tableheader,0),0)),"",IF(VLOOKUP($A109,data!table,MATCH($H$5&amp;"-"&amp;31,data!tableheader,0),0)="-","",VLOOKUP($A109,data!table,MATCH($H$5&amp;"-"&amp;31,data!tableheader,0),0)))</f>
      </c>
      <c r="I109" s="317">
        <f>IF(ISNA(VLOOKUP($A109,data!table,MATCH($H$5&amp;"-"&amp;51,data!tableheader,0),0)),"",IF(VLOOKUP($A109,data!table,MATCH($H$5&amp;"-"&amp;51,data!tableheader,0),0)="-","",VLOOKUP($A109,data!table,MATCH($H$5&amp;"-"&amp;51,data!tableheader,0),0)))</f>
      </c>
      <c r="J109" s="39"/>
      <c r="K109">
        <f>IF(ISNA(MATCH(A109,data!A:A,0)),0,1)</f>
        <v>0</v>
      </c>
    </row>
    <row r="110" spans="1:11" ht="25.5" customHeight="1">
      <c r="A110" s="223">
        <v>430</v>
      </c>
      <c r="B110" s="266" t="s">
        <v>724</v>
      </c>
      <c r="C110" s="49" t="s">
        <v>213</v>
      </c>
      <c r="D110" s="317">
        <f>IF(ISNA(VLOOKUP($A110,data!table,MATCH($D$5&amp;"-"&amp;31,data!tableheader,0),0)),"",IF(VLOOKUP($A110,data!table,MATCH($D$5&amp;"-"&amp;31,data!tableheader,0),0)="-","",VLOOKUP($A110,data!table,MATCH($D$5&amp;"-"&amp;31,data!tableheader,0),0)))</f>
      </c>
      <c r="E110" s="317">
        <f>IF(ISNA(VLOOKUP($A110,data!table,MATCH($D$5&amp;"-"&amp;51,data!tableheader,0),0)),"",IF(VLOOKUP($A110,data!table,MATCH($D$5&amp;"-"&amp;51,data!tableheader,0),0)="-","",VLOOKUP($A110,data!table,MATCH($D$5&amp;"-"&amp;51,data!tableheader,0),0)))</f>
      </c>
      <c r="F110" s="317">
        <f>IF(ISNA(VLOOKUP($A110,data!table,MATCH($F$5&amp;"-"&amp;31,data!tableheader,0),0)),"",IF(VLOOKUP($A110,data!table,MATCH($F$5&amp;"-"&amp;31,data!tableheader,0),0)="-","",VLOOKUP($A110,data!table,MATCH($F$5&amp;"-"&amp;31,data!tableheader,0),0)))</f>
      </c>
      <c r="G110" s="317">
        <f>IF(ISNA(VLOOKUP($A110,data!table,MATCH($F$5&amp;"-"&amp;51,data!tableheader,0),0)),"",IF(VLOOKUP($A110,data!table,MATCH($F$5&amp;"-"&amp;51,data!tableheader,0),0)="-","",VLOOKUP($A110,data!table,MATCH($F$5&amp;"-"&amp;51,data!tableheader,0),0)))</f>
      </c>
      <c r="H110" s="317">
        <f>IF(ISNA(VLOOKUP($A110,data!table,MATCH($H$5&amp;"-"&amp;31,data!tableheader,0),0)),"",IF(VLOOKUP($A110,data!table,MATCH($H$5&amp;"-"&amp;31,data!tableheader,0),0)="-","",VLOOKUP($A110,data!table,MATCH($H$5&amp;"-"&amp;31,data!tableheader,0),0)))</f>
      </c>
      <c r="I110" s="317">
        <f>IF(ISNA(VLOOKUP($A110,data!table,MATCH($H$5&amp;"-"&amp;51,data!tableheader,0),0)),"",IF(VLOOKUP($A110,data!table,MATCH($H$5&amp;"-"&amp;51,data!tableheader,0),0)="-","",VLOOKUP($A110,data!table,MATCH($H$5&amp;"-"&amp;51,data!tableheader,0),0)))</f>
      </c>
      <c r="J110" s="39"/>
      <c r="K110">
        <f>IF(ISNA(MATCH(A110,data!A:A,0)),0,1)</f>
        <v>0</v>
      </c>
    </row>
    <row r="111" spans="1:11" ht="25.5" customHeight="1">
      <c r="A111" s="223">
        <v>378</v>
      </c>
      <c r="B111" s="267" t="s">
        <v>725</v>
      </c>
      <c r="C111" s="49" t="s">
        <v>214</v>
      </c>
      <c r="D111" s="317">
        <f>IF(ISNA(VLOOKUP($A111,data!table,MATCH($D$5&amp;"-"&amp;31,data!tableheader,0),0)),"",IF(VLOOKUP($A111,data!table,MATCH($D$5&amp;"-"&amp;31,data!tableheader,0),0)="-","",VLOOKUP($A111,data!table,MATCH($D$5&amp;"-"&amp;31,data!tableheader,0),0)))</f>
      </c>
      <c r="E111" s="317">
        <f>IF(ISNA(VLOOKUP($A111,data!table,MATCH($D$5&amp;"-"&amp;51,data!tableheader,0),0)),"",IF(VLOOKUP($A111,data!table,MATCH($D$5&amp;"-"&amp;51,data!tableheader,0),0)="-","",VLOOKUP($A111,data!table,MATCH($D$5&amp;"-"&amp;51,data!tableheader,0),0)))</f>
      </c>
      <c r="F111" s="317">
        <f>IF(ISNA(VLOOKUP($A111,data!table,MATCH($F$5&amp;"-"&amp;31,data!tableheader,0),0)),"",IF(VLOOKUP($A111,data!table,MATCH($F$5&amp;"-"&amp;31,data!tableheader,0),0)="-","",VLOOKUP($A111,data!table,MATCH($F$5&amp;"-"&amp;31,data!tableheader,0),0)))</f>
      </c>
      <c r="G111" s="317">
        <f>IF(ISNA(VLOOKUP($A111,data!table,MATCH($F$5&amp;"-"&amp;51,data!tableheader,0),0)),"",IF(VLOOKUP($A111,data!table,MATCH($F$5&amp;"-"&amp;51,data!tableheader,0),0)="-","",VLOOKUP($A111,data!table,MATCH($F$5&amp;"-"&amp;51,data!tableheader,0),0)))</f>
      </c>
      <c r="H111" s="317">
        <f>IF(ISNA(VLOOKUP($A111,data!table,MATCH($H$5&amp;"-"&amp;31,data!tableheader,0),0)),"",IF(VLOOKUP($A111,data!table,MATCH($H$5&amp;"-"&amp;31,data!tableheader,0),0)="-","",VLOOKUP($A111,data!table,MATCH($H$5&amp;"-"&amp;31,data!tableheader,0),0)))</f>
      </c>
      <c r="I111" s="317">
        <f>IF(ISNA(VLOOKUP($A111,data!table,MATCH($H$5&amp;"-"&amp;51,data!tableheader,0),0)),"",IF(VLOOKUP($A111,data!table,MATCH($H$5&amp;"-"&amp;51,data!tableheader,0),0)="-","",VLOOKUP($A111,data!table,MATCH($H$5&amp;"-"&amp;51,data!tableheader,0),0)))</f>
      </c>
      <c r="J111" s="39"/>
      <c r="K111">
        <f>IF(ISNA(MATCH(A111,data!A:A,0)),0,1)</f>
        <v>0</v>
      </c>
    </row>
    <row r="112" spans="1:11" ht="25.5" customHeight="1">
      <c r="A112" s="223">
        <v>567</v>
      </c>
      <c r="B112" s="269" t="s">
        <v>726</v>
      </c>
      <c r="C112" s="49" t="s">
        <v>215</v>
      </c>
      <c r="D112" s="317">
        <f>IF(ISNA(VLOOKUP($A112,data!table,MATCH($D$5&amp;"-"&amp;31,data!tableheader,0),0)),"",IF(VLOOKUP($A112,data!table,MATCH($D$5&amp;"-"&amp;31,data!tableheader,0),0)="-","",VLOOKUP($A112,data!table,MATCH($D$5&amp;"-"&amp;31,data!tableheader,0),0)))</f>
      </c>
      <c r="E112" s="317">
        <f>IF(ISNA(VLOOKUP($A112,data!table,MATCH($D$5&amp;"-"&amp;51,data!tableheader,0),0)),"",IF(VLOOKUP($A112,data!table,MATCH($D$5&amp;"-"&amp;51,data!tableheader,0),0)="-","",VLOOKUP($A112,data!table,MATCH($D$5&amp;"-"&amp;51,data!tableheader,0),0)))</f>
      </c>
      <c r="F112" s="317">
        <f>IF(ISNA(VLOOKUP($A112,data!table,MATCH($F$5&amp;"-"&amp;31,data!tableheader,0),0)),"",IF(VLOOKUP($A112,data!table,MATCH($F$5&amp;"-"&amp;31,data!tableheader,0),0)="-","",VLOOKUP($A112,data!table,MATCH($F$5&amp;"-"&amp;31,data!tableheader,0),0)))</f>
      </c>
      <c r="G112" s="317">
        <f>IF(ISNA(VLOOKUP($A112,data!table,MATCH($F$5&amp;"-"&amp;51,data!tableheader,0),0)),"",IF(VLOOKUP($A112,data!table,MATCH($F$5&amp;"-"&amp;51,data!tableheader,0),0)="-","",VLOOKUP($A112,data!table,MATCH($F$5&amp;"-"&amp;51,data!tableheader,0),0)))</f>
      </c>
      <c r="H112" s="317">
        <f>IF(ISNA(VLOOKUP($A112,data!table,MATCH($H$5&amp;"-"&amp;31,data!tableheader,0),0)),"",IF(VLOOKUP($A112,data!table,MATCH($H$5&amp;"-"&amp;31,data!tableheader,0),0)="-","",VLOOKUP($A112,data!table,MATCH($H$5&amp;"-"&amp;31,data!tableheader,0),0)))</f>
      </c>
      <c r="I112" s="317">
        <f>IF(ISNA(VLOOKUP($A112,data!table,MATCH($H$5&amp;"-"&amp;51,data!tableheader,0),0)),"",IF(VLOOKUP($A112,data!table,MATCH($H$5&amp;"-"&amp;51,data!tableheader,0),0)="-","",VLOOKUP($A112,data!table,MATCH($H$5&amp;"-"&amp;51,data!tableheader,0),0)))</f>
      </c>
      <c r="J112" s="39"/>
      <c r="K112">
        <f>IF(ISNA(MATCH(A112,data!A:A,0)),0,1)</f>
        <v>0</v>
      </c>
    </row>
    <row r="113" spans="1:11" ht="25.5" customHeight="1">
      <c r="A113" s="223">
        <v>568</v>
      </c>
      <c r="B113" s="269" t="s">
        <v>727</v>
      </c>
      <c r="C113" s="49" t="s">
        <v>303</v>
      </c>
      <c r="D113" s="317">
        <f>IF(ISNA(VLOOKUP($A113,data!table,MATCH($D$5&amp;"-"&amp;31,data!tableheader,0),0)),"",IF(VLOOKUP($A113,data!table,MATCH($D$5&amp;"-"&amp;31,data!tableheader,0),0)="-","",VLOOKUP($A113,data!table,MATCH($D$5&amp;"-"&amp;31,data!tableheader,0),0)))</f>
      </c>
      <c r="E113" s="317">
        <f>IF(ISNA(VLOOKUP($A113,data!table,MATCH($D$5&amp;"-"&amp;51,data!tableheader,0),0)),"",IF(VLOOKUP($A113,data!table,MATCH($D$5&amp;"-"&amp;51,data!tableheader,0),0)="-","",VLOOKUP($A113,data!table,MATCH($D$5&amp;"-"&amp;51,data!tableheader,0),0)))</f>
      </c>
      <c r="F113" s="317">
        <f>IF(ISNA(VLOOKUP($A113,data!table,MATCH($F$5&amp;"-"&amp;31,data!tableheader,0),0)),"",IF(VLOOKUP($A113,data!table,MATCH($F$5&amp;"-"&amp;31,data!tableheader,0),0)="-","",VLOOKUP($A113,data!table,MATCH($F$5&amp;"-"&amp;31,data!tableheader,0),0)))</f>
      </c>
      <c r="G113" s="317">
        <f>IF(ISNA(VLOOKUP($A113,data!table,MATCH($F$5&amp;"-"&amp;51,data!tableheader,0),0)),"",IF(VLOOKUP($A113,data!table,MATCH($F$5&amp;"-"&amp;51,data!tableheader,0),0)="-","",VLOOKUP($A113,data!table,MATCH($F$5&amp;"-"&amp;51,data!tableheader,0),0)))</f>
      </c>
      <c r="H113" s="317">
        <f>IF(ISNA(VLOOKUP($A113,data!table,MATCH($H$5&amp;"-"&amp;31,data!tableheader,0),0)),"",IF(VLOOKUP($A113,data!table,MATCH($H$5&amp;"-"&amp;31,data!tableheader,0),0)="-","",VLOOKUP($A113,data!table,MATCH($H$5&amp;"-"&amp;31,data!tableheader,0),0)))</f>
      </c>
      <c r="I113" s="317">
        <f>IF(ISNA(VLOOKUP($A113,data!table,MATCH($H$5&amp;"-"&amp;51,data!tableheader,0),0)),"",IF(VLOOKUP($A113,data!table,MATCH($H$5&amp;"-"&amp;51,data!tableheader,0),0)="-","",VLOOKUP($A113,data!table,MATCH($H$5&amp;"-"&amp;51,data!tableheader,0),0)))</f>
      </c>
      <c r="J113" s="39"/>
      <c r="K113">
        <f>IF(ISNA(MATCH(A113,data!A:A,0)),0,1)</f>
        <v>0</v>
      </c>
    </row>
    <row r="114" spans="1:11" ht="60">
      <c r="A114" s="223">
        <v>463</v>
      </c>
      <c r="B114" s="266" t="s">
        <v>827</v>
      </c>
      <c r="C114" s="49" t="s">
        <v>462</v>
      </c>
      <c r="D114" s="317">
        <f>IF(ISNA(VLOOKUP($A114,data!table,MATCH($D$5&amp;"-"&amp;31,data!tableheader,0),0)),"",IF(VLOOKUP($A114,data!table,MATCH($D$5&amp;"-"&amp;31,data!tableheader,0),0)="-","",VLOOKUP($A114,data!table,MATCH($D$5&amp;"-"&amp;31,data!tableheader,0),0)))</f>
      </c>
      <c r="E114" s="317">
        <f>IF(ISNA(VLOOKUP($A114,data!table,MATCH($D$5&amp;"-"&amp;51,data!tableheader,0),0)),"",IF(VLOOKUP($A114,data!table,MATCH($D$5&amp;"-"&amp;51,data!tableheader,0),0)="-","",VLOOKUP($A114,data!table,MATCH($D$5&amp;"-"&amp;51,data!tableheader,0),0)))</f>
      </c>
      <c r="F114" s="317">
        <f>IF(ISNA(VLOOKUP($A114,data!table,MATCH($F$5&amp;"-"&amp;31,data!tableheader,0),0)),"",IF(VLOOKUP($A114,data!table,MATCH($F$5&amp;"-"&amp;31,data!tableheader,0),0)="-","",VLOOKUP($A114,data!table,MATCH($F$5&amp;"-"&amp;31,data!tableheader,0),0)))</f>
      </c>
      <c r="G114" s="317">
        <f>IF(ISNA(VLOOKUP($A114,data!table,MATCH($F$5&amp;"-"&amp;51,data!tableheader,0),0)),"",IF(VLOOKUP($A114,data!table,MATCH($F$5&amp;"-"&amp;51,data!tableheader,0),0)="-","",VLOOKUP($A114,data!table,MATCH($F$5&amp;"-"&amp;51,data!tableheader,0),0)))</f>
      </c>
      <c r="H114" s="317">
        <f>IF(ISNA(VLOOKUP($A114,data!table,MATCH($H$5&amp;"-"&amp;31,data!tableheader,0),0)),"",IF(VLOOKUP($A114,data!table,MATCH($H$5&amp;"-"&amp;31,data!tableheader,0),0)="-","",VLOOKUP($A114,data!table,MATCH($H$5&amp;"-"&amp;31,data!tableheader,0),0)))</f>
      </c>
      <c r="I114" s="317">
        <f>IF(ISNA(VLOOKUP($A114,data!table,MATCH($H$5&amp;"-"&amp;51,data!tableheader,0),0)),"",IF(VLOOKUP($A114,data!table,MATCH($H$5&amp;"-"&amp;51,data!tableheader,0),0)="-","",VLOOKUP($A114,data!table,MATCH($H$5&amp;"-"&amp;51,data!tableheader,0),0)))</f>
      </c>
      <c r="J114" s="39"/>
      <c r="K114">
        <f>IF(ISNA(MATCH(A114,data!A:A,0)),0,1)</f>
        <v>0</v>
      </c>
    </row>
    <row r="115" spans="1:11" ht="25.5" customHeight="1">
      <c r="A115" s="223"/>
      <c r="B115" s="267"/>
      <c r="C115" s="224" t="s">
        <v>463</v>
      </c>
      <c r="D115" s="317"/>
      <c r="E115" s="317"/>
      <c r="F115" s="317"/>
      <c r="G115" s="317"/>
      <c r="H115" s="317"/>
      <c r="I115" s="317"/>
      <c r="J115" s="39"/>
      <c r="K115">
        <v>1</v>
      </c>
    </row>
    <row r="116" spans="1:11" ht="25.5" customHeight="1">
      <c r="A116" s="223"/>
      <c r="B116" s="270"/>
      <c r="C116" s="224" t="s">
        <v>463</v>
      </c>
      <c r="D116" s="317"/>
      <c r="E116" s="317"/>
      <c r="F116" s="317"/>
      <c r="G116" s="317"/>
      <c r="H116" s="317"/>
      <c r="I116" s="317"/>
      <c r="J116" s="39"/>
      <c r="K116">
        <v>1</v>
      </c>
    </row>
    <row r="117" spans="1:11" ht="25.5" customHeight="1">
      <c r="A117" s="223"/>
      <c r="B117" s="269"/>
      <c r="C117" s="50" t="s">
        <v>217</v>
      </c>
      <c r="D117" s="315"/>
      <c r="E117" s="316">
        <f>IF(Cubierta!$A$5="Excel Version",SUM(E118:E155),"")</f>
      </c>
      <c r="F117" s="315"/>
      <c r="G117" s="316">
        <f>IF(Cubierta!$A$5="Excel Version",SUM(G118:G155),"")</f>
      </c>
      <c r="H117" s="315"/>
      <c r="I117" s="316">
        <f>IF(Cubierta!$A$5="Excel Version",SUM(I118:I155),"")</f>
      </c>
      <c r="J117" s="39"/>
      <c r="K117">
        <f>IF(SUM(K118:K155)&gt;0,1,0)</f>
        <v>1</v>
      </c>
    </row>
    <row r="118" spans="1:11" ht="25.5" customHeight="1">
      <c r="A118" s="223">
        <v>486</v>
      </c>
      <c r="B118" s="269" t="s">
        <v>728</v>
      </c>
      <c r="C118" s="49" t="s">
        <v>218</v>
      </c>
      <c r="D118" s="317">
        <f>IF(ISNA(VLOOKUP($A118,data!table,MATCH($D$5&amp;"-"&amp;31,data!tableheader,0),0)),"",IF(VLOOKUP($A118,data!table,MATCH($D$5&amp;"-"&amp;31,data!tableheader,0),0)="-","",VLOOKUP($A118,data!table,MATCH($D$5&amp;"-"&amp;31,data!tableheader,0),0)))</f>
      </c>
      <c r="E118" s="317">
        <f>IF(ISNA(VLOOKUP($A118,data!table,MATCH($D$5&amp;"-"&amp;51,data!tableheader,0),0)),"",IF(VLOOKUP($A118,data!table,MATCH($D$5&amp;"-"&amp;51,data!tableheader,0),0)="-","",VLOOKUP($A118,data!table,MATCH($D$5&amp;"-"&amp;51,data!tableheader,0),0)))</f>
      </c>
      <c r="F118" s="317">
        <f>IF(ISNA(VLOOKUP($A118,data!table,MATCH($F$5&amp;"-"&amp;31,data!tableheader,0),0)),"",IF(VLOOKUP($A118,data!table,MATCH($F$5&amp;"-"&amp;31,data!tableheader,0),0)="-","",VLOOKUP($A118,data!table,MATCH($F$5&amp;"-"&amp;31,data!tableheader,0),0)))</f>
      </c>
      <c r="G118" s="317">
        <f>IF(ISNA(VLOOKUP($A118,data!table,MATCH($F$5&amp;"-"&amp;51,data!tableheader,0),0)),"",IF(VLOOKUP($A118,data!table,MATCH($F$5&amp;"-"&amp;51,data!tableheader,0),0)="-","",VLOOKUP($A118,data!table,MATCH($F$5&amp;"-"&amp;51,data!tableheader,0),0)))</f>
      </c>
      <c r="H118" s="317">
        <f>IF(ISNA(VLOOKUP($A118,data!table,MATCH($H$5&amp;"-"&amp;31,data!tableheader,0),0)),"",IF(VLOOKUP($A118,data!table,MATCH($H$5&amp;"-"&amp;31,data!tableheader,0),0)="-","",VLOOKUP($A118,data!table,MATCH($H$5&amp;"-"&amp;31,data!tableheader,0),0)))</f>
      </c>
      <c r="I118" s="317">
        <f>IF(ISNA(VLOOKUP($A118,data!table,MATCH($H$5&amp;"-"&amp;51,data!tableheader,0),0)),"",IF(VLOOKUP($A118,data!table,MATCH($H$5&amp;"-"&amp;51,data!tableheader,0),0)="-","",VLOOKUP($A118,data!table,MATCH($H$5&amp;"-"&amp;51,data!tableheader,0),0)))</f>
      </c>
      <c r="J118" s="39"/>
      <c r="K118">
        <f>IF(ISNA(MATCH(A118,data!A:A,0)),0,1)</f>
        <v>0</v>
      </c>
    </row>
    <row r="119" spans="1:11" ht="25.5" customHeight="1">
      <c r="A119" s="223">
        <v>489</v>
      </c>
      <c r="B119" s="271" t="s">
        <v>729</v>
      </c>
      <c r="C119" s="49" t="s">
        <v>219</v>
      </c>
      <c r="D119" s="317">
        <f>IF(ISNA(VLOOKUP($A119,data!table,MATCH($D$5&amp;"-"&amp;31,data!tableheader,0),0)),"",IF(VLOOKUP($A119,data!table,MATCH($D$5&amp;"-"&amp;31,data!tableheader,0),0)="-","",VLOOKUP($A119,data!table,MATCH($D$5&amp;"-"&amp;31,data!tableheader,0),0)))</f>
      </c>
      <c r="E119" s="317">
        <f>IF(ISNA(VLOOKUP($A119,data!table,MATCH($D$5&amp;"-"&amp;51,data!tableheader,0),0)),"",IF(VLOOKUP($A119,data!table,MATCH($D$5&amp;"-"&amp;51,data!tableheader,0),0)="-","",VLOOKUP($A119,data!table,MATCH($D$5&amp;"-"&amp;51,data!tableheader,0),0)))</f>
      </c>
      <c r="F119" s="317">
        <f>IF(ISNA(VLOOKUP($A119,data!table,MATCH($F$5&amp;"-"&amp;31,data!tableheader,0),0)),"",IF(VLOOKUP($A119,data!table,MATCH($F$5&amp;"-"&amp;31,data!tableheader,0),0)="-","",VLOOKUP($A119,data!table,MATCH($F$5&amp;"-"&amp;31,data!tableheader,0),0)))</f>
      </c>
      <c r="G119" s="317">
        <f>IF(ISNA(VLOOKUP($A119,data!table,MATCH($F$5&amp;"-"&amp;51,data!tableheader,0),0)),"",IF(VLOOKUP($A119,data!table,MATCH($F$5&amp;"-"&amp;51,data!tableheader,0),0)="-","",VLOOKUP($A119,data!table,MATCH($F$5&amp;"-"&amp;51,data!tableheader,0),0)))</f>
      </c>
      <c r="H119" s="317">
        <f>IF(ISNA(VLOOKUP($A119,data!table,MATCH($H$5&amp;"-"&amp;31,data!tableheader,0),0)),"",IF(VLOOKUP($A119,data!table,MATCH($H$5&amp;"-"&amp;31,data!tableheader,0),0)="-","",VLOOKUP($A119,data!table,MATCH($H$5&amp;"-"&amp;31,data!tableheader,0),0)))</f>
      </c>
      <c r="I119" s="317">
        <f>IF(ISNA(VLOOKUP($A119,data!table,MATCH($H$5&amp;"-"&amp;51,data!tableheader,0),0)),"",IF(VLOOKUP($A119,data!table,MATCH($H$5&amp;"-"&amp;51,data!tableheader,0),0)="-","",VLOOKUP($A119,data!table,MATCH($H$5&amp;"-"&amp;51,data!tableheader,0),0)))</f>
      </c>
      <c r="J119" s="39"/>
      <c r="K119">
        <f>IF(ISNA(MATCH(A119,data!A:A,0)),0,1)</f>
        <v>0</v>
      </c>
    </row>
    <row r="120" spans="1:11" ht="25.5" customHeight="1">
      <c r="A120" s="223">
        <v>577</v>
      </c>
      <c r="B120" s="271" t="s">
        <v>730</v>
      </c>
      <c r="C120" s="49" t="s">
        <v>220</v>
      </c>
      <c r="D120" s="317">
        <f>IF(ISNA(VLOOKUP($A120,data!table,MATCH($D$5&amp;"-"&amp;31,data!tableheader,0),0)),"",IF(VLOOKUP($A120,data!table,MATCH($D$5&amp;"-"&amp;31,data!tableheader,0),0)="-","",VLOOKUP($A120,data!table,MATCH($D$5&amp;"-"&amp;31,data!tableheader,0),0)))</f>
      </c>
      <c r="E120" s="317">
        <f>IF(ISNA(VLOOKUP($A120,data!table,MATCH($D$5&amp;"-"&amp;51,data!tableheader,0),0)),"",IF(VLOOKUP($A120,data!table,MATCH($D$5&amp;"-"&amp;51,data!tableheader,0),0)="-","",VLOOKUP($A120,data!table,MATCH($D$5&amp;"-"&amp;51,data!tableheader,0),0)))</f>
      </c>
      <c r="F120" s="317">
        <f>IF(ISNA(VLOOKUP($A120,data!table,MATCH($F$5&amp;"-"&amp;31,data!tableheader,0),0)),"",IF(VLOOKUP($A120,data!table,MATCH($F$5&amp;"-"&amp;31,data!tableheader,0),0)="-","",VLOOKUP($A120,data!table,MATCH($F$5&amp;"-"&amp;31,data!tableheader,0),0)))</f>
      </c>
      <c r="G120" s="317">
        <f>IF(ISNA(VLOOKUP($A120,data!table,MATCH($F$5&amp;"-"&amp;51,data!tableheader,0),0)),"",IF(VLOOKUP($A120,data!table,MATCH($F$5&amp;"-"&amp;51,data!tableheader,0),0)="-","",VLOOKUP($A120,data!table,MATCH($F$5&amp;"-"&amp;51,data!tableheader,0),0)))</f>
      </c>
      <c r="H120" s="317">
        <f>IF(ISNA(VLOOKUP($A120,data!table,MATCH($H$5&amp;"-"&amp;31,data!tableheader,0),0)),"",IF(VLOOKUP($A120,data!table,MATCH($H$5&amp;"-"&amp;31,data!tableheader,0),0)="-","",VLOOKUP($A120,data!table,MATCH($H$5&amp;"-"&amp;31,data!tableheader,0),0)))</f>
      </c>
      <c r="I120" s="317">
        <f>IF(ISNA(VLOOKUP($A120,data!table,MATCH($H$5&amp;"-"&amp;51,data!tableheader,0),0)),"",IF(VLOOKUP($A120,data!table,MATCH($H$5&amp;"-"&amp;51,data!tableheader,0),0)="-","",VLOOKUP($A120,data!table,MATCH($H$5&amp;"-"&amp;51,data!tableheader,0),0)))</f>
      </c>
      <c r="J120" s="39"/>
      <c r="K120">
        <f>IF(ISNA(MATCH(A120,data!A:A,0)),0,1)</f>
        <v>0</v>
      </c>
    </row>
    <row r="121" spans="1:11" ht="25.5" customHeight="1">
      <c r="A121" s="223">
        <v>569</v>
      </c>
      <c r="B121" s="271" t="s">
        <v>731</v>
      </c>
      <c r="C121" s="49" t="s">
        <v>221</v>
      </c>
      <c r="D121" s="317">
        <f>IF(ISNA(VLOOKUP($A121,data!table,MATCH($D$5&amp;"-"&amp;31,data!tableheader,0),0)),"",IF(VLOOKUP($A121,data!table,MATCH($D$5&amp;"-"&amp;31,data!tableheader,0),0)="-","",VLOOKUP($A121,data!table,MATCH($D$5&amp;"-"&amp;31,data!tableheader,0),0)))</f>
      </c>
      <c r="E121" s="317">
        <f>IF(ISNA(VLOOKUP($A121,data!table,MATCH($D$5&amp;"-"&amp;51,data!tableheader,0),0)),"",IF(VLOOKUP($A121,data!table,MATCH($D$5&amp;"-"&amp;51,data!tableheader,0),0)="-","",VLOOKUP($A121,data!table,MATCH($D$5&amp;"-"&amp;51,data!tableheader,0),0)))</f>
      </c>
      <c r="F121" s="317">
        <f>IF(ISNA(VLOOKUP($A121,data!table,MATCH($F$5&amp;"-"&amp;31,data!tableheader,0),0)),"",IF(VLOOKUP($A121,data!table,MATCH($F$5&amp;"-"&amp;31,data!tableheader,0),0)="-","",VLOOKUP($A121,data!table,MATCH($F$5&amp;"-"&amp;31,data!tableheader,0),0)))</f>
      </c>
      <c r="G121" s="317">
        <f>IF(ISNA(VLOOKUP($A121,data!table,MATCH($F$5&amp;"-"&amp;51,data!tableheader,0),0)),"",IF(VLOOKUP($A121,data!table,MATCH($F$5&amp;"-"&amp;51,data!tableheader,0),0)="-","",VLOOKUP($A121,data!table,MATCH($F$5&amp;"-"&amp;51,data!tableheader,0),0)))</f>
      </c>
      <c r="H121" s="317">
        <f>IF(ISNA(VLOOKUP($A121,data!table,MATCH($H$5&amp;"-"&amp;31,data!tableheader,0),0)),"",IF(VLOOKUP($A121,data!table,MATCH($H$5&amp;"-"&amp;31,data!tableheader,0),0)="-","",VLOOKUP($A121,data!table,MATCH($H$5&amp;"-"&amp;31,data!tableheader,0),0)))</f>
      </c>
      <c r="I121" s="317">
        <f>IF(ISNA(VLOOKUP($A121,data!table,MATCH($H$5&amp;"-"&amp;51,data!tableheader,0),0)),"",IF(VLOOKUP($A121,data!table,MATCH($H$5&amp;"-"&amp;51,data!tableheader,0),0)="-","",VLOOKUP($A121,data!table,MATCH($H$5&amp;"-"&amp;51,data!tableheader,0),0)))</f>
      </c>
      <c r="J121" s="39"/>
      <c r="K121">
        <f>IF(ISNA(MATCH(A121,data!A:A,0)),0,1)</f>
        <v>0</v>
      </c>
    </row>
    <row r="122" spans="1:11" ht="25.5" customHeight="1">
      <c r="A122" s="223">
        <v>574</v>
      </c>
      <c r="B122" s="271" t="s">
        <v>732</v>
      </c>
      <c r="C122" s="49" t="s">
        <v>222</v>
      </c>
      <c r="D122" s="317">
        <f>IF(ISNA(VLOOKUP($A122,data!table,MATCH($D$5&amp;"-"&amp;31,data!tableheader,0),0)),"",IF(VLOOKUP($A122,data!table,MATCH($D$5&amp;"-"&amp;31,data!tableheader,0),0)="-","",VLOOKUP($A122,data!table,MATCH($D$5&amp;"-"&amp;31,data!tableheader,0),0)))</f>
      </c>
      <c r="E122" s="317">
        <f>IF(ISNA(VLOOKUP($A122,data!table,MATCH($D$5&amp;"-"&amp;51,data!tableheader,0),0)),"",IF(VLOOKUP($A122,data!table,MATCH($D$5&amp;"-"&amp;51,data!tableheader,0),0)="-","",VLOOKUP($A122,data!table,MATCH($D$5&amp;"-"&amp;51,data!tableheader,0),0)))</f>
      </c>
      <c r="F122" s="317">
        <f>IF(ISNA(VLOOKUP($A122,data!table,MATCH($F$5&amp;"-"&amp;31,data!tableheader,0),0)),"",IF(VLOOKUP($A122,data!table,MATCH($F$5&amp;"-"&amp;31,data!tableheader,0),0)="-","",VLOOKUP($A122,data!table,MATCH($F$5&amp;"-"&amp;31,data!tableheader,0),0)))</f>
      </c>
      <c r="G122" s="317">
        <f>IF(ISNA(VLOOKUP($A122,data!table,MATCH($F$5&amp;"-"&amp;51,data!tableheader,0),0)),"",IF(VLOOKUP($A122,data!table,MATCH($F$5&amp;"-"&amp;51,data!tableheader,0),0)="-","",VLOOKUP($A122,data!table,MATCH($F$5&amp;"-"&amp;51,data!tableheader,0),0)))</f>
      </c>
      <c r="H122" s="317">
        <f>IF(ISNA(VLOOKUP($A122,data!table,MATCH($H$5&amp;"-"&amp;31,data!tableheader,0),0)),"",IF(VLOOKUP($A122,data!table,MATCH($H$5&amp;"-"&amp;31,data!tableheader,0),0)="-","",VLOOKUP($A122,data!table,MATCH($H$5&amp;"-"&amp;31,data!tableheader,0),0)))</f>
      </c>
      <c r="I122" s="317">
        <f>IF(ISNA(VLOOKUP($A122,data!table,MATCH($H$5&amp;"-"&amp;51,data!tableheader,0),0)),"",IF(VLOOKUP($A122,data!table,MATCH($H$5&amp;"-"&amp;51,data!tableheader,0),0)="-","",VLOOKUP($A122,data!table,MATCH($H$5&amp;"-"&amp;51,data!tableheader,0),0)))</f>
      </c>
      <c r="J122" s="39"/>
      <c r="K122">
        <f>IF(ISNA(MATCH(A122,data!A:A,0)),0,1)</f>
        <v>0</v>
      </c>
    </row>
    <row r="123" spans="1:11" ht="25.5" customHeight="1">
      <c r="A123" s="223">
        <v>572</v>
      </c>
      <c r="B123" s="271" t="s">
        <v>733</v>
      </c>
      <c r="C123" s="49" t="s">
        <v>223</v>
      </c>
      <c r="D123" s="317">
        <f>IF(ISNA(VLOOKUP($A123,data!table,MATCH($D$5&amp;"-"&amp;31,data!tableheader,0),0)),"",IF(VLOOKUP($A123,data!table,MATCH($D$5&amp;"-"&amp;31,data!tableheader,0),0)="-","",VLOOKUP($A123,data!table,MATCH($D$5&amp;"-"&amp;31,data!tableheader,0),0)))</f>
      </c>
      <c r="E123" s="317">
        <f>IF(ISNA(VLOOKUP($A123,data!table,MATCH($D$5&amp;"-"&amp;51,data!tableheader,0),0)),"",IF(VLOOKUP($A123,data!table,MATCH($D$5&amp;"-"&amp;51,data!tableheader,0),0)="-","",VLOOKUP($A123,data!table,MATCH($D$5&amp;"-"&amp;51,data!tableheader,0),0)))</f>
      </c>
      <c r="F123" s="317">
        <f>IF(ISNA(VLOOKUP($A123,data!table,MATCH($F$5&amp;"-"&amp;31,data!tableheader,0),0)),"",IF(VLOOKUP($A123,data!table,MATCH($F$5&amp;"-"&amp;31,data!tableheader,0),0)="-","",VLOOKUP($A123,data!table,MATCH($F$5&amp;"-"&amp;31,data!tableheader,0),0)))</f>
      </c>
      <c r="G123" s="317">
        <f>IF(ISNA(VLOOKUP($A123,data!table,MATCH($F$5&amp;"-"&amp;51,data!tableheader,0),0)),"",IF(VLOOKUP($A123,data!table,MATCH($F$5&amp;"-"&amp;51,data!tableheader,0),0)="-","",VLOOKUP($A123,data!table,MATCH($F$5&amp;"-"&amp;51,data!tableheader,0),0)))</f>
      </c>
      <c r="H123" s="317">
        <f>IF(ISNA(VLOOKUP($A123,data!table,MATCH($H$5&amp;"-"&amp;31,data!tableheader,0),0)),"",IF(VLOOKUP($A123,data!table,MATCH($H$5&amp;"-"&amp;31,data!tableheader,0),0)="-","",VLOOKUP($A123,data!table,MATCH($H$5&amp;"-"&amp;31,data!tableheader,0),0)))</f>
      </c>
      <c r="I123" s="317">
        <f>IF(ISNA(VLOOKUP($A123,data!table,MATCH($H$5&amp;"-"&amp;51,data!tableheader,0),0)),"",IF(VLOOKUP($A123,data!table,MATCH($H$5&amp;"-"&amp;51,data!tableheader,0),0)="-","",VLOOKUP($A123,data!table,MATCH($H$5&amp;"-"&amp;51,data!tableheader,0),0)))</f>
      </c>
      <c r="J123" s="39"/>
      <c r="K123">
        <f>IF(ISNA(MATCH(A123,data!A:A,0)),0,1)</f>
        <v>0</v>
      </c>
    </row>
    <row r="124" spans="1:11" ht="25.5" customHeight="1">
      <c r="A124" s="223">
        <v>571</v>
      </c>
      <c r="B124" s="271" t="s">
        <v>734</v>
      </c>
      <c r="C124" s="49" t="s">
        <v>854</v>
      </c>
      <c r="D124" s="317">
        <f>IF(ISNA(VLOOKUP($A124,data!table,MATCH($D$5&amp;"-"&amp;31,data!tableheader,0),0)),"",IF(VLOOKUP($A124,data!table,MATCH($D$5&amp;"-"&amp;31,data!tableheader,0),0)="-","",VLOOKUP($A124,data!table,MATCH($D$5&amp;"-"&amp;31,data!tableheader,0),0)))</f>
      </c>
      <c r="E124" s="317">
        <f>IF(ISNA(VLOOKUP($A124,data!table,MATCH($D$5&amp;"-"&amp;51,data!tableheader,0),0)),"",IF(VLOOKUP($A124,data!table,MATCH($D$5&amp;"-"&amp;51,data!tableheader,0),0)="-","",VLOOKUP($A124,data!table,MATCH($D$5&amp;"-"&amp;51,data!tableheader,0),0)))</f>
      </c>
      <c r="F124" s="317">
        <f>IF(ISNA(VLOOKUP($A124,data!table,MATCH($F$5&amp;"-"&amp;31,data!tableheader,0),0)),"",IF(VLOOKUP($A124,data!table,MATCH($F$5&amp;"-"&amp;31,data!tableheader,0),0)="-","",VLOOKUP($A124,data!table,MATCH($F$5&amp;"-"&amp;31,data!tableheader,0),0)))</f>
      </c>
      <c r="G124" s="317">
        <f>IF(ISNA(VLOOKUP($A124,data!table,MATCH($F$5&amp;"-"&amp;51,data!tableheader,0),0)),"",IF(VLOOKUP($A124,data!table,MATCH($F$5&amp;"-"&amp;51,data!tableheader,0),0)="-","",VLOOKUP($A124,data!table,MATCH($F$5&amp;"-"&amp;51,data!tableheader,0),0)))</f>
      </c>
      <c r="H124" s="317">
        <f>IF(ISNA(VLOOKUP($A124,data!table,MATCH($H$5&amp;"-"&amp;31,data!tableheader,0),0)),"",IF(VLOOKUP($A124,data!table,MATCH($H$5&amp;"-"&amp;31,data!tableheader,0),0)="-","",VLOOKUP($A124,data!table,MATCH($H$5&amp;"-"&amp;31,data!tableheader,0),0)))</f>
      </c>
      <c r="I124" s="317">
        <f>IF(ISNA(VLOOKUP($A124,data!table,MATCH($H$5&amp;"-"&amp;51,data!tableheader,0),0)),"",IF(VLOOKUP($A124,data!table,MATCH($H$5&amp;"-"&amp;51,data!tableheader,0),0)="-","",VLOOKUP($A124,data!table,MATCH($H$5&amp;"-"&amp;51,data!tableheader,0),0)))</f>
      </c>
      <c r="J124" s="39"/>
      <c r="K124">
        <f>IF(ISNA(MATCH(A124,data!A:A,0)),0,1)</f>
        <v>0</v>
      </c>
    </row>
    <row r="125" spans="1:11" ht="25.5" customHeight="1">
      <c r="A125" s="223">
        <v>603</v>
      </c>
      <c r="B125" s="266" t="s">
        <v>735</v>
      </c>
      <c r="C125" s="49" t="s">
        <v>304</v>
      </c>
      <c r="D125" s="317">
        <f>IF(ISNA(VLOOKUP($A125,data!table,MATCH($D$5&amp;"-"&amp;31,data!tableheader,0),0)),"",IF(VLOOKUP($A125,data!table,MATCH($D$5&amp;"-"&amp;31,data!tableheader,0),0)="-","",VLOOKUP($A125,data!table,MATCH($D$5&amp;"-"&amp;31,data!tableheader,0),0)))</f>
      </c>
      <c r="E125" s="317">
        <f>IF(ISNA(VLOOKUP($A125,data!table,MATCH($D$5&amp;"-"&amp;51,data!tableheader,0),0)),"",IF(VLOOKUP($A125,data!table,MATCH($D$5&amp;"-"&amp;51,data!tableheader,0),0)="-","",VLOOKUP($A125,data!table,MATCH($D$5&amp;"-"&amp;51,data!tableheader,0),0)))</f>
      </c>
      <c r="F125" s="317">
        <f>IF(ISNA(VLOOKUP($A125,data!table,MATCH($F$5&amp;"-"&amp;31,data!tableheader,0),0)),"",IF(VLOOKUP($A125,data!table,MATCH($F$5&amp;"-"&amp;31,data!tableheader,0),0)="-","",VLOOKUP($A125,data!table,MATCH($F$5&amp;"-"&amp;31,data!tableheader,0),0)))</f>
      </c>
      <c r="G125" s="317">
        <f>IF(ISNA(VLOOKUP($A125,data!table,MATCH($F$5&amp;"-"&amp;51,data!tableheader,0),0)),"",IF(VLOOKUP($A125,data!table,MATCH($F$5&amp;"-"&amp;51,data!tableheader,0),0)="-","",VLOOKUP($A125,data!table,MATCH($F$5&amp;"-"&amp;51,data!tableheader,0),0)))</f>
      </c>
      <c r="H125" s="317">
        <f>IF(ISNA(VLOOKUP($A125,data!table,MATCH($H$5&amp;"-"&amp;31,data!tableheader,0),0)),"",IF(VLOOKUP($A125,data!table,MATCH($H$5&amp;"-"&amp;31,data!tableheader,0),0)="-","",VLOOKUP($A125,data!table,MATCH($H$5&amp;"-"&amp;31,data!tableheader,0),0)))</f>
      </c>
      <c r="I125" s="317">
        <f>IF(ISNA(VLOOKUP($A125,data!table,MATCH($H$5&amp;"-"&amp;51,data!tableheader,0),0)),"",IF(VLOOKUP($A125,data!table,MATCH($H$5&amp;"-"&amp;51,data!tableheader,0),0)="-","",VLOOKUP($A125,data!table,MATCH($H$5&amp;"-"&amp;51,data!tableheader,0),0)))</f>
      </c>
      <c r="J125" s="39"/>
      <c r="K125">
        <f>IF(ISNA(MATCH(A125,data!A:A,0)),0,1)</f>
        <v>0</v>
      </c>
    </row>
    <row r="126" spans="1:11" ht="25.5" customHeight="1">
      <c r="A126" s="223">
        <v>490</v>
      </c>
      <c r="B126" s="271" t="s">
        <v>736</v>
      </c>
      <c r="C126" s="49" t="s">
        <v>224</v>
      </c>
      <c r="D126" s="317">
        <f>IF(ISNA(VLOOKUP($A126,data!table,MATCH($D$5&amp;"-"&amp;31,data!tableheader,0),0)),"",IF(VLOOKUP($A126,data!table,MATCH($D$5&amp;"-"&amp;31,data!tableheader,0),0)="-","",VLOOKUP($A126,data!table,MATCH($D$5&amp;"-"&amp;31,data!tableheader,0),0)))</f>
      </c>
      <c r="E126" s="317">
        <f>IF(ISNA(VLOOKUP($A126,data!table,MATCH($D$5&amp;"-"&amp;51,data!tableheader,0),0)),"",IF(VLOOKUP($A126,data!table,MATCH($D$5&amp;"-"&amp;51,data!tableheader,0),0)="-","",VLOOKUP($A126,data!table,MATCH($D$5&amp;"-"&amp;51,data!tableheader,0),0)))</f>
      </c>
      <c r="F126" s="317">
        <f>IF(ISNA(VLOOKUP($A126,data!table,MATCH($F$5&amp;"-"&amp;31,data!tableheader,0),0)),"",IF(VLOOKUP($A126,data!table,MATCH($F$5&amp;"-"&amp;31,data!tableheader,0),0)="-","",VLOOKUP($A126,data!table,MATCH($F$5&amp;"-"&amp;31,data!tableheader,0),0)))</f>
      </c>
      <c r="G126" s="317">
        <f>IF(ISNA(VLOOKUP($A126,data!table,MATCH($F$5&amp;"-"&amp;51,data!tableheader,0),0)),"",IF(VLOOKUP($A126,data!table,MATCH($F$5&amp;"-"&amp;51,data!tableheader,0),0)="-","",VLOOKUP($A126,data!table,MATCH($F$5&amp;"-"&amp;51,data!tableheader,0),0)))</f>
      </c>
      <c r="H126" s="317">
        <f>IF(ISNA(VLOOKUP($A126,data!table,MATCH($H$5&amp;"-"&amp;31,data!tableheader,0),0)),"",IF(VLOOKUP($A126,data!table,MATCH($H$5&amp;"-"&amp;31,data!tableheader,0),0)="-","",VLOOKUP($A126,data!table,MATCH($H$5&amp;"-"&amp;31,data!tableheader,0),0)))</f>
      </c>
      <c r="I126" s="317">
        <f>IF(ISNA(VLOOKUP($A126,data!table,MATCH($H$5&amp;"-"&amp;51,data!tableheader,0),0)),"",IF(VLOOKUP($A126,data!table,MATCH($H$5&amp;"-"&amp;51,data!tableheader,0),0)="-","",VLOOKUP($A126,data!table,MATCH($H$5&amp;"-"&amp;51,data!tableheader,0),0)))</f>
      </c>
      <c r="J126" s="39"/>
      <c r="K126">
        <f>IF(ISNA(MATCH(A126,data!A:A,0)),0,1)</f>
        <v>0</v>
      </c>
    </row>
    <row r="127" spans="1:11" ht="25.5" customHeight="1">
      <c r="A127" s="223">
        <v>495</v>
      </c>
      <c r="B127" s="271" t="s">
        <v>737</v>
      </c>
      <c r="C127" s="49" t="s">
        <v>464</v>
      </c>
      <c r="D127" s="317">
        <f>IF(ISNA(VLOOKUP($A127,data!table,MATCH($D$5&amp;"-"&amp;31,data!tableheader,0),0)),"",IF(VLOOKUP($A127,data!table,MATCH($D$5&amp;"-"&amp;31,data!tableheader,0),0)="-","",VLOOKUP($A127,data!table,MATCH($D$5&amp;"-"&amp;31,data!tableheader,0),0)))</f>
      </c>
      <c r="E127" s="317">
        <f>IF(ISNA(VLOOKUP($A127,data!table,MATCH($D$5&amp;"-"&amp;51,data!tableheader,0),0)),"",IF(VLOOKUP($A127,data!table,MATCH($D$5&amp;"-"&amp;51,data!tableheader,0),0)="-","",VLOOKUP($A127,data!table,MATCH($D$5&amp;"-"&amp;51,data!tableheader,0),0)))</f>
      </c>
      <c r="F127" s="317">
        <f>IF(ISNA(VLOOKUP($A127,data!table,MATCH($F$5&amp;"-"&amp;31,data!tableheader,0),0)),"",IF(VLOOKUP($A127,data!table,MATCH($F$5&amp;"-"&amp;31,data!tableheader,0),0)="-","",VLOOKUP($A127,data!table,MATCH($F$5&amp;"-"&amp;31,data!tableheader,0),0)))</f>
      </c>
      <c r="G127" s="317">
        <f>IF(ISNA(VLOOKUP($A127,data!table,MATCH($F$5&amp;"-"&amp;51,data!tableheader,0),0)),"",IF(VLOOKUP($A127,data!table,MATCH($F$5&amp;"-"&amp;51,data!tableheader,0),0)="-","",VLOOKUP($A127,data!table,MATCH($F$5&amp;"-"&amp;51,data!tableheader,0),0)))</f>
      </c>
      <c r="H127" s="317">
        <f>IF(ISNA(VLOOKUP($A127,data!table,MATCH($H$5&amp;"-"&amp;31,data!tableheader,0),0)),"",IF(VLOOKUP($A127,data!table,MATCH($H$5&amp;"-"&amp;31,data!tableheader,0),0)="-","",VLOOKUP($A127,data!table,MATCH($H$5&amp;"-"&amp;31,data!tableheader,0),0)))</f>
      </c>
      <c r="I127" s="317">
        <f>IF(ISNA(VLOOKUP($A127,data!table,MATCH($H$5&amp;"-"&amp;51,data!tableheader,0),0)),"",IF(VLOOKUP($A127,data!table,MATCH($H$5&amp;"-"&amp;51,data!tableheader,0),0)="-","",VLOOKUP($A127,data!table,MATCH($H$5&amp;"-"&amp;51,data!tableheader,0),0)))</f>
      </c>
      <c r="J127" s="39"/>
      <c r="K127">
        <f>IF(ISNA(MATCH(A127,data!A:A,0)),0,1)</f>
        <v>0</v>
      </c>
    </row>
    <row r="128" spans="1:11" ht="25.5" customHeight="1">
      <c r="A128" s="223">
        <v>507</v>
      </c>
      <c r="B128" s="272" t="s">
        <v>738</v>
      </c>
      <c r="C128" s="49" t="s">
        <v>305</v>
      </c>
      <c r="D128" s="317">
        <f>IF(ISNA(VLOOKUP($A128,data!table,MATCH($D$5&amp;"-"&amp;31,data!tableheader,0),0)),"",IF(VLOOKUP($A128,data!table,MATCH($D$5&amp;"-"&amp;31,data!tableheader,0),0)="-","",VLOOKUP($A128,data!table,MATCH($D$5&amp;"-"&amp;31,data!tableheader,0),0)))</f>
      </c>
      <c r="E128" s="317">
        <f>IF(ISNA(VLOOKUP($A128,data!table,MATCH($D$5&amp;"-"&amp;51,data!tableheader,0),0)),"",IF(VLOOKUP($A128,data!table,MATCH($D$5&amp;"-"&amp;51,data!tableheader,0),0)="-","",VLOOKUP($A128,data!table,MATCH($D$5&amp;"-"&amp;51,data!tableheader,0),0)))</f>
      </c>
      <c r="F128" s="317">
        <f>IF(ISNA(VLOOKUP($A128,data!table,MATCH($F$5&amp;"-"&amp;31,data!tableheader,0),0)),"",IF(VLOOKUP($A128,data!table,MATCH($F$5&amp;"-"&amp;31,data!tableheader,0),0)="-","",VLOOKUP($A128,data!table,MATCH($F$5&amp;"-"&amp;31,data!tableheader,0),0)))</f>
      </c>
      <c r="G128" s="317">
        <f>IF(ISNA(VLOOKUP($A128,data!table,MATCH($F$5&amp;"-"&amp;51,data!tableheader,0),0)),"",IF(VLOOKUP($A128,data!table,MATCH($F$5&amp;"-"&amp;51,data!tableheader,0),0)="-","",VLOOKUP($A128,data!table,MATCH($F$5&amp;"-"&amp;51,data!tableheader,0),0)))</f>
      </c>
      <c r="H128" s="317">
        <f>IF(ISNA(VLOOKUP($A128,data!table,MATCH($H$5&amp;"-"&amp;31,data!tableheader,0),0)),"",IF(VLOOKUP($A128,data!table,MATCH($H$5&amp;"-"&amp;31,data!tableheader,0),0)="-","",VLOOKUP($A128,data!table,MATCH($H$5&amp;"-"&amp;31,data!tableheader,0),0)))</f>
      </c>
      <c r="I128" s="317">
        <f>IF(ISNA(VLOOKUP($A128,data!table,MATCH($H$5&amp;"-"&amp;51,data!tableheader,0),0)),"",IF(VLOOKUP($A128,data!table,MATCH($H$5&amp;"-"&amp;51,data!tableheader,0),0)="-","",VLOOKUP($A128,data!table,MATCH($H$5&amp;"-"&amp;51,data!tableheader,0),0)))</f>
      </c>
      <c r="J128" s="39"/>
      <c r="K128">
        <f>IF(ISNA(MATCH(A128,data!A:A,0)),0,1)</f>
        <v>0</v>
      </c>
    </row>
    <row r="129" spans="1:11" ht="25.5" customHeight="1">
      <c r="A129" s="223">
        <v>497</v>
      </c>
      <c r="B129" s="272" t="s">
        <v>739</v>
      </c>
      <c r="C129" s="49" t="s">
        <v>225</v>
      </c>
      <c r="D129" s="317">
        <f>IF(ISNA(VLOOKUP($A129,data!table,MATCH($D$5&amp;"-"&amp;31,data!tableheader,0),0)),"",IF(VLOOKUP($A129,data!table,MATCH($D$5&amp;"-"&amp;31,data!tableheader,0),0)="-","",VLOOKUP($A129,data!table,MATCH($D$5&amp;"-"&amp;31,data!tableheader,0),0)))</f>
      </c>
      <c r="E129" s="317">
        <f>IF(ISNA(VLOOKUP($A129,data!table,MATCH($D$5&amp;"-"&amp;51,data!tableheader,0),0)),"",IF(VLOOKUP($A129,data!table,MATCH($D$5&amp;"-"&amp;51,data!tableheader,0),0)="-","",VLOOKUP($A129,data!table,MATCH($D$5&amp;"-"&amp;51,data!tableheader,0),0)))</f>
      </c>
      <c r="F129" s="317">
        <f>IF(ISNA(VLOOKUP($A129,data!table,MATCH($F$5&amp;"-"&amp;31,data!tableheader,0),0)),"",IF(VLOOKUP($A129,data!table,MATCH($F$5&amp;"-"&amp;31,data!tableheader,0),0)="-","",VLOOKUP($A129,data!table,MATCH($F$5&amp;"-"&amp;31,data!tableheader,0),0)))</f>
      </c>
      <c r="G129" s="317">
        <f>IF(ISNA(VLOOKUP($A129,data!table,MATCH($F$5&amp;"-"&amp;51,data!tableheader,0),0)),"",IF(VLOOKUP($A129,data!table,MATCH($F$5&amp;"-"&amp;51,data!tableheader,0),0)="-","",VLOOKUP($A129,data!table,MATCH($F$5&amp;"-"&amp;51,data!tableheader,0),0)))</f>
      </c>
      <c r="H129" s="317">
        <f>IF(ISNA(VLOOKUP($A129,data!table,MATCH($H$5&amp;"-"&amp;31,data!tableheader,0),0)),"",IF(VLOOKUP($A129,data!table,MATCH($H$5&amp;"-"&amp;31,data!tableheader,0),0)="-","",VLOOKUP($A129,data!table,MATCH($H$5&amp;"-"&amp;31,data!tableheader,0),0)))</f>
      </c>
      <c r="I129" s="317">
        <f>IF(ISNA(VLOOKUP($A129,data!table,MATCH($H$5&amp;"-"&amp;51,data!tableheader,0),0)),"",IF(VLOOKUP($A129,data!table,MATCH($H$5&amp;"-"&amp;51,data!tableheader,0),0)="-","",VLOOKUP($A129,data!table,MATCH($H$5&amp;"-"&amp;51,data!tableheader,0),0)))</f>
      </c>
      <c r="J129" s="39"/>
      <c r="K129">
        <f>IF(ISNA(MATCH(A129,data!A:A,0)),0,1)</f>
        <v>0</v>
      </c>
    </row>
    <row r="130" spans="1:11" ht="25.5" customHeight="1">
      <c r="A130" s="223">
        <v>512</v>
      </c>
      <c r="B130" s="271" t="s">
        <v>740</v>
      </c>
      <c r="C130" s="49" t="s">
        <v>465</v>
      </c>
      <c r="D130" s="317">
        <f>IF(ISNA(VLOOKUP($A130,data!table,MATCH($D$5&amp;"-"&amp;31,data!tableheader,0),0)),"",IF(VLOOKUP($A130,data!table,MATCH($D$5&amp;"-"&amp;31,data!tableheader,0),0)="-","",VLOOKUP($A130,data!table,MATCH($D$5&amp;"-"&amp;31,data!tableheader,0),0)))</f>
      </c>
      <c r="E130" s="317">
        <f>IF(ISNA(VLOOKUP($A130,data!table,MATCH($D$5&amp;"-"&amp;51,data!tableheader,0),0)),"",IF(VLOOKUP($A130,data!table,MATCH($D$5&amp;"-"&amp;51,data!tableheader,0),0)="-","",VLOOKUP($A130,data!table,MATCH($D$5&amp;"-"&amp;51,data!tableheader,0),0)))</f>
      </c>
      <c r="F130" s="317">
        <f>IF(ISNA(VLOOKUP($A130,data!table,MATCH($F$5&amp;"-"&amp;31,data!tableheader,0),0)),"",IF(VLOOKUP($A130,data!table,MATCH($F$5&amp;"-"&amp;31,data!tableheader,0),0)="-","",VLOOKUP($A130,data!table,MATCH($F$5&amp;"-"&amp;31,data!tableheader,0),0)))</f>
      </c>
      <c r="G130" s="317">
        <f>IF(ISNA(VLOOKUP($A130,data!table,MATCH($F$5&amp;"-"&amp;51,data!tableheader,0),0)),"",IF(VLOOKUP($A130,data!table,MATCH($F$5&amp;"-"&amp;51,data!tableheader,0),0)="-","",VLOOKUP($A130,data!table,MATCH($F$5&amp;"-"&amp;51,data!tableheader,0),0)))</f>
      </c>
      <c r="H130" s="317">
        <f>IF(ISNA(VLOOKUP($A130,data!table,MATCH($H$5&amp;"-"&amp;31,data!tableheader,0),0)),"",IF(VLOOKUP($A130,data!table,MATCH($H$5&amp;"-"&amp;31,data!tableheader,0),0)="-","",VLOOKUP($A130,data!table,MATCH($H$5&amp;"-"&amp;31,data!tableheader,0),0)))</f>
      </c>
      <c r="I130" s="317">
        <f>IF(ISNA(VLOOKUP($A130,data!table,MATCH($H$5&amp;"-"&amp;51,data!tableheader,0),0)),"",IF(VLOOKUP($A130,data!table,MATCH($H$5&amp;"-"&amp;51,data!tableheader,0),0)="-","",VLOOKUP($A130,data!table,MATCH($H$5&amp;"-"&amp;51,data!tableheader,0),0)))</f>
      </c>
      <c r="J130" s="39"/>
      <c r="K130">
        <f>IF(ISNA(MATCH(A130,data!A:A,0)),0,1)</f>
        <v>0</v>
      </c>
    </row>
    <row r="131" spans="1:11" ht="25.5" customHeight="1">
      <c r="A131" s="223">
        <v>560</v>
      </c>
      <c r="B131" s="271" t="s">
        <v>741</v>
      </c>
      <c r="C131" s="49" t="s">
        <v>226</v>
      </c>
      <c r="D131" s="317">
        <f>IF(ISNA(VLOOKUP($A131,data!table,MATCH($D$5&amp;"-"&amp;31,data!tableheader,0),0)),"",IF(VLOOKUP($A131,data!table,MATCH($D$5&amp;"-"&amp;31,data!tableheader,0),0)="-","",VLOOKUP($A131,data!table,MATCH($D$5&amp;"-"&amp;31,data!tableheader,0),0)))</f>
      </c>
      <c r="E131" s="317">
        <f>IF(ISNA(VLOOKUP($A131,data!table,MATCH($D$5&amp;"-"&amp;51,data!tableheader,0),0)),"",IF(VLOOKUP($A131,data!table,MATCH($D$5&amp;"-"&amp;51,data!tableheader,0),0)="-","",VLOOKUP($A131,data!table,MATCH($D$5&amp;"-"&amp;51,data!tableheader,0),0)))</f>
      </c>
      <c r="F131" s="317">
        <f>IF(ISNA(VLOOKUP($A131,data!table,MATCH($F$5&amp;"-"&amp;31,data!tableheader,0),0)),"",IF(VLOOKUP($A131,data!table,MATCH($F$5&amp;"-"&amp;31,data!tableheader,0),0)="-","",VLOOKUP($A131,data!table,MATCH($F$5&amp;"-"&amp;31,data!tableheader,0),0)))</f>
      </c>
      <c r="G131" s="317">
        <f>IF(ISNA(VLOOKUP($A131,data!table,MATCH($F$5&amp;"-"&amp;51,data!tableheader,0),0)),"",IF(VLOOKUP($A131,data!table,MATCH($F$5&amp;"-"&amp;51,data!tableheader,0),0)="-","",VLOOKUP($A131,data!table,MATCH($F$5&amp;"-"&amp;51,data!tableheader,0),0)))</f>
      </c>
      <c r="H131" s="317">
        <f>IF(ISNA(VLOOKUP($A131,data!table,MATCH($H$5&amp;"-"&amp;31,data!tableheader,0),0)),"",IF(VLOOKUP($A131,data!table,MATCH($H$5&amp;"-"&amp;31,data!tableheader,0),0)="-","",VLOOKUP($A131,data!table,MATCH($H$5&amp;"-"&amp;31,data!tableheader,0),0)))</f>
      </c>
      <c r="I131" s="317">
        <f>IF(ISNA(VLOOKUP($A131,data!table,MATCH($H$5&amp;"-"&amp;51,data!tableheader,0),0)),"",IF(VLOOKUP($A131,data!table,MATCH($H$5&amp;"-"&amp;51,data!tableheader,0),0)="-","",VLOOKUP($A131,data!table,MATCH($H$5&amp;"-"&amp;51,data!tableheader,0),0)))</f>
      </c>
      <c r="J131" s="39"/>
      <c r="K131">
        <f>IF(ISNA(MATCH(A131,data!A:A,0)),0,1)</f>
        <v>0</v>
      </c>
    </row>
    <row r="132" spans="1:11" ht="25.5" customHeight="1">
      <c r="A132" s="223">
        <v>600</v>
      </c>
      <c r="B132" s="271" t="s">
        <v>742</v>
      </c>
      <c r="C132" s="49" t="s">
        <v>52</v>
      </c>
      <c r="D132" s="317">
        <f>IF(ISNA(VLOOKUP($A132,data!table,MATCH($D$5&amp;"-"&amp;31,data!tableheader,0),0)),"",IF(VLOOKUP($A132,data!table,MATCH($D$5&amp;"-"&amp;31,data!tableheader,0),0)="-","",VLOOKUP($A132,data!table,MATCH($D$5&amp;"-"&amp;31,data!tableheader,0),0)))</f>
      </c>
      <c r="E132" s="317">
        <f>IF(ISNA(VLOOKUP($A132,data!table,MATCH($D$5&amp;"-"&amp;51,data!tableheader,0),0)),"",IF(VLOOKUP($A132,data!table,MATCH($D$5&amp;"-"&amp;51,data!tableheader,0),0)="-","",VLOOKUP($A132,data!table,MATCH($D$5&amp;"-"&amp;51,data!tableheader,0),0)))</f>
      </c>
      <c r="F132" s="317">
        <f>IF(ISNA(VLOOKUP($A132,data!table,MATCH($F$5&amp;"-"&amp;31,data!tableheader,0),0)),"",IF(VLOOKUP($A132,data!table,MATCH($F$5&amp;"-"&amp;31,data!tableheader,0),0)="-","",VLOOKUP($A132,data!table,MATCH($F$5&amp;"-"&amp;31,data!tableheader,0),0)))</f>
      </c>
      <c r="G132" s="317">
        <f>IF(ISNA(VLOOKUP($A132,data!table,MATCH($F$5&amp;"-"&amp;51,data!tableheader,0),0)),"",IF(VLOOKUP($A132,data!table,MATCH($F$5&amp;"-"&amp;51,data!tableheader,0),0)="-","",VLOOKUP($A132,data!table,MATCH($F$5&amp;"-"&amp;51,data!tableheader,0),0)))</f>
      </c>
      <c r="H132" s="317">
        <f>IF(ISNA(VLOOKUP($A132,data!table,MATCH($H$5&amp;"-"&amp;31,data!tableheader,0),0)),"",IF(VLOOKUP($A132,data!table,MATCH($H$5&amp;"-"&amp;31,data!tableheader,0),0)="-","",VLOOKUP($A132,data!table,MATCH($H$5&amp;"-"&amp;31,data!tableheader,0),0)))</f>
      </c>
      <c r="I132" s="317">
        <f>IF(ISNA(VLOOKUP($A132,data!table,MATCH($H$5&amp;"-"&amp;51,data!tableheader,0),0)),"",IF(VLOOKUP($A132,data!table,MATCH($H$5&amp;"-"&amp;51,data!tableheader,0),0)="-","",VLOOKUP($A132,data!table,MATCH($H$5&amp;"-"&amp;51,data!tableheader,0),0)))</f>
      </c>
      <c r="J132" s="39"/>
      <c r="K132">
        <f>IF(ISNA(MATCH(A132,data!A:A,0)),0,1)</f>
        <v>0</v>
      </c>
    </row>
    <row r="133" spans="1:11" ht="25.5" customHeight="1">
      <c r="A133" s="223">
        <v>515</v>
      </c>
      <c r="B133" s="271" t="s">
        <v>743</v>
      </c>
      <c r="C133" s="49" t="s">
        <v>227</v>
      </c>
      <c r="D133" s="317">
        <f>IF(ISNA(VLOOKUP($A133,data!table,MATCH($D$5&amp;"-"&amp;31,data!tableheader,0),0)),"",IF(VLOOKUP($A133,data!table,MATCH($D$5&amp;"-"&amp;31,data!tableheader,0),0)="-","",VLOOKUP($A133,data!table,MATCH($D$5&amp;"-"&amp;31,data!tableheader,0),0)))</f>
      </c>
      <c r="E133" s="317">
        <f>IF(ISNA(VLOOKUP($A133,data!table,MATCH($D$5&amp;"-"&amp;51,data!tableheader,0),0)),"",IF(VLOOKUP($A133,data!table,MATCH($D$5&amp;"-"&amp;51,data!tableheader,0),0)="-","",VLOOKUP($A133,data!table,MATCH($D$5&amp;"-"&amp;51,data!tableheader,0),0)))</f>
      </c>
      <c r="F133" s="317">
        <f>IF(ISNA(VLOOKUP($A133,data!table,MATCH($F$5&amp;"-"&amp;31,data!tableheader,0),0)),"",IF(VLOOKUP($A133,data!table,MATCH($F$5&amp;"-"&amp;31,data!tableheader,0),0)="-","",VLOOKUP($A133,data!table,MATCH($F$5&amp;"-"&amp;31,data!tableheader,0),0)))</f>
      </c>
      <c r="G133" s="317">
        <f>IF(ISNA(VLOOKUP($A133,data!table,MATCH($F$5&amp;"-"&amp;51,data!tableheader,0),0)),"",IF(VLOOKUP($A133,data!table,MATCH($F$5&amp;"-"&amp;51,data!tableheader,0),0)="-","",VLOOKUP($A133,data!table,MATCH($F$5&amp;"-"&amp;51,data!tableheader,0),0)))</f>
      </c>
      <c r="H133" s="317">
        <f>IF(ISNA(VLOOKUP($A133,data!table,MATCH($H$5&amp;"-"&amp;31,data!tableheader,0),0)),"",IF(VLOOKUP($A133,data!table,MATCH($H$5&amp;"-"&amp;31,data!tableheader,0),0)="-","",VLOOKUP($A133,data!table,MATCH($H$5&amp;"-"&amp;31,data!tableheader,0),0)))</f>
      </c>
      <c r="I133" s="317">
        <f>IF(ISNA(VLOOKUP($A133,data!table,MATCH($H$5&amp;"-"&amp;51,data!tableheader,0),0)),"",IF(VLOOKUP($A133,data!table,MATCH($H$5&amp;"-"&amp;51,data!tableheader,0),0)="-","",VLOOKUP($A133,data!table,MATCH($H$5&amp;"-"&amp;51,data!tableheader,0),0)))</f>
      </c>
      <c r="J133" s="39"/>
      <c r="K133">
        <f>IF(ISNA(MATCH(A133,data!A:A,0)),0,1)</f>
        <v>0</v>
      </c>
    </row>
    <row r="134" spans="1:11" ht="25.5" customHeight="1">
      <c r="A134" s="223">
        <v>521</v>
      </c>
      <c r="B134" s="266" t="s">
        <v>744</v>
      </c>
      <c r="C134" s="49" t="s">
        <v>228</v>
      </c>
      <c r="D134" s="317">
        <f>IF(ISNA(VLOOKUP($A134,data!table,MATCH($D$5&amp;"-"&amp;31,data!tableheader,0),0)),"",IF(VLOOKUP($A134,data!table,MATCH($D$5&amp;"-"&amp;31,data!tableheader,0),0)="-","",VLOOKUP($A134,data!table,MATCH($D$5&amp;"-"&amp;31,data!tableheader,0),0)))</f>
      </c>
      <c r="E134" s="317">
        <f>IF(ISNA(VLOOKUP($A134,data!table,MATCH($D$5&amp;"-"&amp;51,data!tableheader,0),0)),"",IF(VLOOKUP($A134,data!table,MATCH($D$5&amp;"-"&amp;51,data!tableheader,0),0)="-","",VLOOKUP($A134,data!table,MATCH($D$5&amp;"-"&amp;51,data!tableheader,0),0)))</f>
      </c>
      <c r="F134" s="317">
        <f>IF(ISNA(VLOOKUP($A134,data!table,MATCH($F$5&amp;"-"&amp;31,data!tableheader,0),0)),"",IF(VLOOKUP($A134,data!table,MATCH($F$5&amp;"-"&amp;31,data!tableheader,0),0)="-","",VLOOKUP($A134,data!table,MATCH($F$5&amp;"-"&amp;31,data!tableheader,0),0)))</f>
      </c>
      <c r="G134" s="317">
        <f>IF(ISNA(VLOOKUP($A134,data!table,MATCH($F$5&amp;"-"&amp;51,data!tableheader,0),0)),"",IF(VLOOKUP($A134,data!table,MATCH($F$5&amp;"-"&amp;51,data!tableheader,0),0)="-","",VLOOKUP($A134,data!table,MATCH($F$5&amp;"-"&amp;51,data!tableheader,0),0)))</f>
      </c>
      <c r="H134" s="317">
        <f>IF(ISNA(VLOOKUP($A134,data!table,MATCH($H$5&amp;"-"&amp;31,data!tableheader,0),0)),"",IF(VLOOKUP($A134,data!table,MATCH($H$5&amp;"-"&amp;31,data!tableheader,0),0)="-","",VLOOKUP($A134,data!table,MATCH($H$5&amp;"-"&amp;31,data!tableheader,0),0)))</f>
      </c>
      <c r="I134" s="317">
        <f>IF(ISNA(VLOOKUP($A134,data!table,MATCH($H$5&amp;"-"&amp;51,data!tableheader,0),0)),"",IF(VLOOKUP($A134,data!table,MATCH($H$5&amp;"-"&amp;51,data!tableheader,0),0)="-","",VLOOKUP($A134,data!table,MATCH($H$5&amp;"-"&amp;51,data!tableheader,0),0)))</f>
      </c>
      <c r="J134" s="39"/>
      <c r="K134">
        <f>IF(ISNA(MATCH(A134,data!A:A,0)),0,1)</f>
        <v>0</v>
      </c>
    </row>
    <row r="135" spans="1:11" ht="25.5" customHeight="1">
      <c r="A135" s="223">
        <v>523</v>
      </c>
      <c r="B135" s="266" t="s">
        <v>744</v>
      </c>
      <c r="C135" s="49" t="s">
        <v>229</v>
      </c>
      <c r="D135" s="317">
        <f>IF(ISNA(VLOOKUP($A135,data!table,MATCH($D$5&amp;"-"&amp;31,data!tableheader,0),0)),"",IF(VLOOKUP($A135,data!table,MATCH($D$5&amp;"-"&amp;31,data!tableheader,0),0)="-","",VLOOKUP($A135,data!table,MATCH($D$5&amp;"-"&amp;31,data!tableheader,0),0)))</f>
      </c>
      <c r="E135" s="317">
        <f>IF(ISNA(VLOOKUP($A135,data!table,MATCH($D$5&amp;"-"&amp;51,data!tableheader,0),0)),"",IF(VLOOKUP($A135,data!table,MATCH($D$5&amp;"-"&amp;51,data!tableheader,0),0)="-","",VLOOKUP($A135,data!table,MATCH($D$5&amp;"-"&amp;51,data!tableheader,0),0)))</f>
      </c>
      <c r="F135" s="317">
        <f>IF(ISNA(VLOOKUP($A135,data!table,MATCH($F$5&amp;"-"&amp;31,data!tableheader,0),0)),"",IF(VLOOKUP($A135,data!table,MATCH($F$5&amp;"-"&amp;31,data!tableheader,0),0)="-","",VLOOKUP($A135,data!table,MATCH($F$5&amp;"-"&amp;31,data!tableheader,0),0)))</f>
      </c>
      <c r="G135" s="317">
        <f>IF(ISNA(VLOOKUP($A135,data!table,MATCH($F$5&amp;"-"&amp;51,data!tableheader,0),0)),"",IF(VLOOKUP($A135,data!table,MATCH($F$5&amp;"-"&amp;51,data!tableheader,0),0)="-","",VLOOKUP($A135,data!table,MATCH($F$5&amp;"-"&amp;51,data!tableheader,0),0)))</f>
      </c>
      <c r="H135" s="317">
        <f>IF(ISNA(VLOOKUP($A135,data!table,MATCH($H$5&amp;"-"&amp;31,data!tableheader,0),0)),"",IF(VLOOKUP($A135,data!table,MATCH($H$5&amp;"-"&amp;31,data!tableheader,0),0)="-","",VLOOKUP($A135,data!table,MATCH($H$5&amp;"-"&amp;31,data!tableheader,0),0)))</f>
      </c>
      <c r="I135" s="317">
        <f>IF(ISNA(VLOOKUP($A135,data!table,MATCH($H$5&amp;"-"&amp;51,data!tableheader,0),0)),"",IF(VLOOKUP($A135,data!table,MATCH($H$5&amp;"-"&amp;51,data!tableheader,0),0)="-","",VLOOKUP($A135,data!table,MATCH($H$5&amp;"-"&amp;51,data!tableheader,0),0)))</f>
      </c>
      <c r="J135" s="39"/>
      <c r="K135">
        <f>IF(ISNA(MATCH(A135,data!A:A,0)),0,1)</f>
        <v>0</v>
      </c>
    </row>
    <row r="136" spans="1:11" ht="25.5" customHeight="1">
      <c r="A136" s="223">
        <v>526</v>
      </c>
      <c r="B136" s="271" t="s">
        <v>745</v>
      </c>
      <c r="C136" s="49" t="s">
        <v>230</v>
      </c>
      <c r="D136" s="317">
        <f>IF(ISNA(VLOOKUP($A136,data!table,MATCH($D$5&amp;"-"&amp;31,data!tableheader,0),0)),"",IF(VLOOKUP($A136,data!table,MATCH($D$5&amp;"-"&amp;31,data!tableheader,0),0)="-","",VLOOKUP($A136,data!table,MATCH($D$5&amp;"-"&amp;31,data!tableheader,0),0)))</f>
      </c>
      <c r="E136" s="317">
        <f>IF(ISNA(VLOOKUP($A136,data!table,MATCH($D$5&amp;"-"&amp;51,data!tableheader,0),0)),"",IF(VLOOKUP($A136,data!table,MATCH($D$5&amp;"-"&amp;51,data!tableheader,0),0)="-","",VLOOKUP($A136,data!table,MATCH($D$5&amp;"-"&amp;51,data!tableheader,0),0)))</f>
      </c>
      <c r="F136" s="317">
        <f>IF(ISNA(VLOOKUP($A136,data!table,MATCH($F$5&amp;"-"&amp;31,data!tableheader,0),0)),"",IF(VLOOKUP($A136,data!table,MATCH($F$5&amp;"-"&amp;31,data!tableheader,0),0)="-","",VLOOKUP($A136,data!table,MATCH($F$5&amp;"-"&amp;31,data!tableheader,0),0)))</f>
      </c>
      <c r="G136" s="317">
        <f>IF(ISNA(VLOOKUP($A136,data!table,MATCH($F$5&amp;"-"&amp;51,data!tableheader,0),0)),"",IF(VLOOKUP($A136,data!table,MATCH($F$5&amp;"-"&amp;51,data!tableheader,0),0)="-","",VLOOKUP($A136,data!table,MATCH($F$5&amp;"-"&amp;51,data!tableheader,0),0)))</f>
      </c>
      <c r="H136" s="317">
        <f>IF(ISNA(VLOOKUP($A136,data!table,MATCH($H$5&amp;"-"&amp;31,data!tableheader,0),0)),"",IF(VLOOKUP($A136,data!table,MATCH($H$5&amp;"-"&amp;31,data!tableheader,0),0)="-","",VLOOKUP($A136,data!table,MATCH($H$5&amp;"-"&amp;31,data!tableheader,0),0)))</f>
      </c>
      <c r="I136" s="317">
        <f>IF(ISNA(VLOOKUP($A136,data!table,MATCH($H$5&amp;"-"&amp;51,data!tableheader,0),0)),"",IF(VLOOKUP($A136,data!table,MATCH($H$5&amp;"-"&amp;51,data!tableheader,0),0)="-","",VLOOKUP($A136,data!table,MATCH($H$5&amp;"-"&amp;51,data!tableheader,0),0)))</f>
      </c>
      <c r="J136" s="39"/>
      <c r="K136">
        <f>IF(ISNA(MATCH(A136,data!A:A,0)),0,1)</f>
        <v>0</v>
      </c>
    </row>
    <row r="137" spans="1:11" ht="25.5" customHeight="1">
      <c r="A137" s="223">
        <v>530</v>
      </c>
      <c r="B137" s="266" t="s">
        <v>746</v>
      </c>
      <c r="C137" s="49" t="s">
        <v>239</v>
      </c>
      <c r="D137" s="317">
        <f>IF(ISNA(VLOOKUP($A137,data!table,MATCH($D$5&amp;"-"&amp;31,data!tableheader,0),0)),"",IF(VLOOKUP($A137,data!table,MATCH($D$5&amp;"-"&amp;31,data!tableheader,0),0)="-","",VLOOKUP($A137,data!table,MATCH($D$5&amp;"-"&amp;31,data!tableheader,0),0)))</f>
      </c>
      <c r="E137" s="317">
        <f>IF(ISNA(VLOOKUP($A137,data!table,MATCH($D$5&amp;"-"&amp;51,data!tableheader,0),0)),"",IF(VLOOKUP($A137,data!table,MATCH($D$5&amp;"-"&amp;51,data!tableheader,0),0)="-","",VLOOKUP($A137,data!table,MATCH($D$5&amp;"-"&amp;51,data!tableheader,0),0)))</f>
      </c>
      <c r="F137" s="317">
        <f>IF(ISNA(VLOOKUP($A137,data!table,MATCH($F$5&amp;"-"&amp;31,data!tableheader,0),0)),"",IF(VLOOKUP($A137,data!table,MATCH($F$5&amp;"-"&amp;31,data!tableheader,0),0)="-","",VLOOKUP($A137,data!table,MATCH($F$5&amp;"-"&amp;31,data!tableheader,0),0)))</f>
      </c>
      <c r="G137" s="317">
        <f>IF(ISNA(VLOOKUP($A137,data!table,MATCH($F$5&amp;"-"&amp;51,data!tableheader,0),0)),"",IF(VLOOKUP($A137,data!table,MATCH($F$5&amp;"-"&amp;51,data!tableheader,0),0)="-","",VLOOKUP($A137,data!table,MATCH($F$5&amp;"-"&amp;51,data!tableheader,0),0)))</f>
      </c>
      <c r="H137" s="317">
        <f>IF(ISNA(VLOOKUP($A137,data!table,MATCH($H$5&amp;"-"&amp;31,data!tableheader,0),0)),"",IF(VLOOKUP($A137,data!table,MATCH($H$5&amp;"-"&amp;31,data!tableheader,0),0)="-","",VLOOKUP($A137,data!table,MATCH($H$5&amp;"-"&amp;31,data!tableheader,0),0)))</f>
      </c>
      <c r="I137" s="317">
        <f>IF(ISNA(VLOOKUP($A137,data!table,MATCH($H$5&amp;"-"&amp;51,data!tableheader,0),0)),"",IF(VLOOKUP($A137,data!table,MATCH($H$5&amp;"-"&amp;51,data!tableheader,0),0)="-","",VLOOKUP($A137,data!table,MATCH($H$5&amp;"-"&amp;51,data!tableheader,0),0)))</f>
      </c>
      <c r="J137" s="39"/>
      <c r="K137">
        <f>IF(ISNA(MATCH(A137,data!A:A,0)),0,1)</f>
        <v>0</v>
      </c>
    </row>
    <row r="138" spans="1:11" ht="25.5" customHeight="1">
      <c r="A138" s="223">
        <v>531</v>
      </c>
      <c r="B138" s="266" t="s">
        <v>746</v>
      </c>
      <c r="C138" s="49" t="s">
        <v>238</v>
      </c>
      <c r="D138" s="317">
        <f>IF(ISNA(VLOOKUP($A138,data!table,MATCH($D$5&amp;"-"&amp;31,data!tableheader,0),0)),"",IF(VLOOKUP($A138,data!table,MATCH($D$5&amp;"-"&amp;31,data!tableheader,0),0)="-","",VLOOKUP($A138,data!table,MATCH($D$5&amp;"-"&amp;31,data!tableheader,0),0)))</f>
      </c>
      <c r="E138" s="317">
        <f>IF(ISNA(VLOOKUP($A138,data!table,MATCH($D$5&amp;"-"&amp;51,data!tableheader,0),0)),"",IF(VLOOKUP($A138,data!table,MATCH($D$5&amp;"-"&amp;51,data!tableheader,0),0)="-","",VLOOKUP($A138,data!table,MATCH($D$5&amp;"-"&amp;51,data!tableheader,0),0)))</f>
      </c>
      <c r="F138" s="317">
        <f>IF(ISNA(VLOOKUP($A138,data!table,MATCH($F$5&amp;"-"&amp;31,data!tableheader,0),0)),"",IF(VLOOKUP($A138,data!table,MATCH($F$5&amp;"-"&amp;31,data!tableheader,0),0)="-","",VLOOKUP($A138,data!table,MATCH($F$5&amp;"-"&amp;31,data!tableheader,0),0)))</f>
      </c>
      <c r="G138" s="317">
        <f>IF(ISNA(VLOOKUP($A138,data!table,MATCH($F$5&amp;"-"&amp;51,data!tableheader,0),0)),"",IF(VLOOKUP($A138,data!table,MATCH($F$5&amp;"-"&amp;51,data!tableheader,0),0)="-","",VLOOKUP($A138,data!table,MATCH($F$5&amp;"-"&amp;51,data!tableheader,0),0)))</f>
      </c>
      <c r="H138" s="317">
        <f>IF(ISNA(VLOOKUP($A138,data!table,MATCH($H$5&amp;"-"&amp;31,data!tableheader,0),0)),"",IF(VLOOKUP($A138,data!table,MATCH($H$5&amp;"-"&amp;31,data!tableheader,0),0)="-","",VLOOKUP($A138,data!table,MATCH($H$5&amp;"-"&amp;31,data!tableheader,0),0)))</f>
      </c>
      <c r="I138" s="317">
        <f>IF(ISNA(VLOOKUP($A138,data!table,MATCH($H$5&amp;"-"&amp;51,data!tableheader,0),0)),"",IF(VLOOKUP($A138,data!table,MATCH($H$5&amp;"-"&amp;51,data!tableheader,0),0)="-","",VLOOKUP($A138,data!table,MATCH($H$5&amp;"-"&amp;51,data!tableheader,0),0)))</f>
      </c>
      <c r="J138" s="39"/>
      <c r="K138">
        <f>IF(ISNA(MATCH(A138,data!A:A,0)),0,1)</f>
        <v>0</v>
      </c>
    </row>
    <row r="139" spans="1:11" ht="25.5" customHeight="1">
      <c r="A139" s="223">
        <v>534</v>
      </c>
      <c r="B139" s="271" t="s">
        <v>747</v>
      </c>
      <c r="C139" s="49" t="s">
        <v>240</v>
      </c>
      <c r="D139" s="317">
        <f>IF(ISNA(VLOOKUP($A139,data!table,MATCH($D$5&amp;"-"&amp;31,data!tableheader,0),0)),"",IF(VLOOKUP($A139,data!table,MATCH($D$5&amp;"-"&amp;31,data!tableheader,0),0)="-","",VLOOKUP($A139,data!table,MATCH($D$5&amp;"-"&amp;31,data!tableheader,0),0)))</f>
      </c>
      <c r="E139" s="317">
        <f>IF(ISNA(VLOOKUP($A139,data!table,MATCH($D$5&amp;"-"&amp;51,data!tableheader,0),0)),"",IF(VLOOKUP($A139,data!table,MATCH($D$5&amp;"-"&amp;51,data!tableheader,0),0)="-","",VLOOKUP($A139,data!table,MATCH($D$5&amp;"-"&amp;51,data!tableheader,0),0)))</f>
      </c>
      <c r="F139" s="317">
        <f>IF(ISNA(VLOOKUP($A139,data!table,MATCH($F$5&amp;"-"&amp;31,data!tableheader,0),0)),"",IF(VLOOKUP($A139,data!table,MATCH($F$5&amp;"-"&amp;31,data!tableheader,0),0)="-","",VLOOKUP($A139,data!table,MATCH($F$5&amp;"-"&amp;31,data!tableheader,0),0)))</f>
      </c>
      <c r="G139" s="317">
        <f>IF(ISNA(VLOOKUP($A139,data!table,MATCH($F$5&amp;"-"&amp;51,data!tableheader,0),0)),"",IF(VLOOKUP($A139,data!table,MATCH($F$5&amp;"-"&amp;51,data!tableheader,0),0)="-","",VLOOKUP($A139,data!table,MATCH($F$5&amp;"-"&amp;51,data!tableheader,0),0)))</f>
      </c>
      <c r="H139" s="317">
        <f>IF(ISNA(VLOOKUP($A139,data!table,MATCH($H$5&amp;"-"&amp;31,data!tableheader,0),0)),"",IF(VLOOKUP($A139,data!table,MATCH($H$5&amp;"-"&amp;31,data!tableheader,0),0)="-","",VLOOKUP($A139,data!table,MATCH($H$5&amp;"-"&amp;31,data!tableheader,0),0)))</f>
      </c>
      <c r="I139" s="317">
        <f>IF(ISNA(VLOOKUP($A139,data!table,MATCH($H$5&amp;"-"&amp;51,data!tableheader,0),0)),"",IF(VLOOKUP($A139,data!table,MATCH($H$5&amp;"-"&amp;51,data!tableheader,0),0)="-","",VLOOKUP($A139,data!table,MATCH($H$5&amp;"-"&amp;51,data!tableheader,0),0)))</f>
      </c>
      <c r="J139" s="39"/>
      <c r="K139">
        <f>IF(ISNA(MATCH(A139,data!A:A,0)),0,1)</f>
        <v>0</v>
      </c>
    </row>
    <row r="140" spans="1:11" ht="25.5" customHeight="1">
      <c r="A140" s="223">
        <v>536</v>
      </c>
      <c r="B140" s="271" t="s">
        <v>748</v>
      </c>
      <c r="C140" s="49" t="s">
        <v>306</v>
      </c>
      <c r="D140" s="317">
        <f>IF(ISNA(VLOOKUP($A140,data!table,MATCH($D$5&amp;"-"&amp;31,data!tableheader,0),0)),"",IF(VLOOKUP($A140,data!table,MATCH($D$5&amp;"-"&amp;31,data!tableheader,0),0)="-","",VLOOKUP($A140,data!table,MATCH($D$5&amp;"-"&amp;31,data!tableheader,0),0)))</f>
      </c>
      <c r="E140" s="317">
        <f>IF(ISNA(VLOOKUP($A140,data!table,MATCH($D$5&amp;"-"&amp;51,data!tableheader,0),0)),"",IF(VLOOKUP($A140,data!table,MATCH($D$5&amp;"-"&amp;51,data!tableheader,0),0)="-","",VLOOKUP($A140,data!table,MATCH($D$5&amp;"-"&amp;51,data!tableheader,0),0)))</f>
      </c>
      <c r="F140" s="317">
        <f>IF(ISNA(VLOOKUP($A140,data!table,MATCH($F$5&amp;"-"&amp;31,data!tableheader,0),0)),"",IF(VLOOKUP($A140,data!table,MATCH($F$5&amp;"-"&amp;31,data!tableheader,0),0)="-","",VLOOKUP($A140,data!table,MATCH($F$5&amp;"-"&amp;31,data!tableheader,0),0)))</f>
      </c>
      <c r="G140" s="317">
        <f>IF(ISNA(VLOOKUP($A140,data!table,MATCH($F$5&amp;"-"&amp;51,data!tableheader,0),0)),"",IF(VLOOKUP($A140,data!table,MATCH($F$5&amp;"-"&amp;51,data!tableheader,0),0)="-","",VLOOKUP($A140,data!table,MATCH($F$5&amp;"-"&amp;51,data!tableheader,0),0)))</f>
      </c>
      <c r="H140" s="317">
        <f>IF(ISNA(VLOOKUP($A140,data!table,MATCH($H$5&amp;"-"&amp;31,data!tableheader,0),0)),"",IF(VLOOKUP($A140,data!table,MATCH($H$5&amp;"-"&amp;31,data!tableheader,0),0)="-","",VLOOKUP($A140,data!table,MATCH($H$5&amp;"-"&amp;31,data!tableheader,0),0)))</f>
      </c>
      <c r="I140" s="317">
        <f>IF(ISNA(VLOOKUP($A140,data!table,MATCH($H$5&amp;"-"&amp;51,data!tableheader,0),0)),"",IF(VLOOKUP($A140,data!table,MATCH($H$5&amp;"-"&amp;51,data!tableheader,0),0)="-","",VLOOKUP($A140,data!table,MATCH($H$5&amp;"-"&amp;51,data!tableheader,0),0)))</f>
      </c>
      <c r="J140" s="39"/>
      <c r="K140">
        <f>IF(ISNA(MATCH(A140,data!A:A,0)),0,1)</f>
        <v>0</v>
      </c>
    </row>
    <row r="141" spans="1:11" ht="25.5" customHeight="1">
      <c r="A141" s="223">
        <v>544</v>
      </c>
      <c r="B141" s="271" t="s">
        <v>749</v>
      </c>
      <c r="C141" s="49" t="s">
        <v>241</v>
      </c>
      <c r="D141" s="317">
        <f>IF(ISNA(VLOOKUP($A141,data!table,MATCH($D$5&amp;"-"&amp;31,data!tableheader,0),0)),"",IF(VLOOKUP($A141,data!table,MATCH($D$5&amp;"-"&amp;31,data!tableheader,0),0)="-","",VLOOKUP($A141,data!table,MATCH($D$5&amp;"-"&amp;31,data!tableheader,0),0)))</f>
      </c>
      <c r="E141" s="317">
        <f>IF(ISNA(VLOOKUP($A141,data!table,MATCH($D$5&amp;"-"&amp;51,data!tableheader,0),0)),"",IF(VLOOKUP($A141,data!table,MATCH($D$5&amp;"-"&amp;51,data!tableheader,0),0)="-","",VLOOKUP($A141,data!table,MATCH($D$5&amp;"-"&amp;51,data!tableheader,0),0)))</f>
      </c>
      <c r="F141" s="317">
        <f>IF(ISNA(VLOOKUP($A141,data!table,MATCH($F$5&amp;"-"&amp;31,data!tableheader,0),0)),"",IF(VLOOKUP($A141,data!table,MATCH($F$5&amp;"-"&amp;31,data!tableheader,0),0)="-","",VLOOKUP($A141,data!table,MATCH($F$5&amp;"-"&amp;31,data!tableheader,0),0)))</f>
      </c>
      <c r="G141" s="317">
        <f>IF(ISNA(VLOOKUP($A141,data!table,MATCH($F$5&amp;"-"&amp;51,data!tableheader,0),0)),"",IF(VLOOKUP($A141,data!table,MATCH($F$5&amp;"-"&amp;51,data!tableheader,0),0)="-","",VLOOKUP($A141,data!table,MATCH($F$5&amp;"-"&amp;51,data!tableheader,0),0)))</f>
      </c>
      <c r="H141" s="317">
        <f>IF(ISNA(VLOOKUP($A141,data!table,MATCH($H$5&amp;"-"&amp;31,data!tableheader,0),0)),"",IF(VLOOKUP($A141,data!table,MATCH($H$5&amp;"-"&amp;31,data!tableheader,0),0)="-","",VLOOKUP($A141,data!table,MATCH($H$5&amp;"-"&amp;31,data!tableheader,0),0)))</f>
      </c>
      <c r="I141" s="317">
        <f>IF(ISNA(VLOOKUP($A141,data!table,MATCH($H$5&amp;"-"&amp;51,data!tableheader,0),0)),"",IF(VLOOKUP($A141,data!table,MATCH($H$5&amp;"-"&amp;51,data!tableheader,0),0)="-","",VLOOKUP($A141,data!table,MATCH($H$5&amp;"-"&amp;51,data!tableheader,0),0)))</f>
      </c>
      <c r="J141" s="39"/>
      <c r="K141">
        <f>IF(ISNA(MATCH(A141,data!A:A,0)),0,1)</f>
        <v>0</v>
      </c>
    </row>
    <row r="142" spans="1:11" ht="38.25">
      <c r="A142" s="223">
        <v>547</v>
      </c>
      <c r="B142" s="273" t="s">
        <v>750</v>
      </c>
      <c r="C142" s="49" t="s">
        <v>855</v>
      </c>
      <c r="D142" s="317">
        <f>IF(ISNA(VLOOKUP($A142,data!table,MATCH($D$5&amp;"-"&amp;31,data!tableheader,0),0)),"",IF(VLOOKUP($A142,data!table,MATCH($D$5&amp;"-"&amp;31,data!tableheader,0),0)="-","",VLOOKUP($A142,data!table,MATCH($D$5&amp;"-"&amp;31,data!tableheader,0),0)))</f>
      </c>
      <c r="E142" s="317">
        <f>IF(ISNA(VLOOKUP($A142,data!table,MATCH($D$5&amp;"-"&amp;51,data!tableheader,0),0)),"",IF(VLOOKUP($A142,data!table,MATCH($D$5&amp;"-"&amp;51,data!tableheader,0),0)="-","",VLOOKUP($A142,data!table,MATCH($D$5&amp;"-"&amp;51,data!tableheader,0),0)))</f>
      </c>
      <c r="F142" s="317">
        <f>IF(ISNA(VLOOKUP($A142,data!table,MATCH($F$5&amp;"-"&amp;31,data!tableheader,0),0)),"",IF(VLOOKUP($A142,data!table,MATCH($F$5&amp;"-"&amp;31,data!tableheader,0),0)="-","",VLOOKUP($A142,data!table,MATCH($F$5&amp;"-"&amp;31,data!tableheader,0),0)))</f>
      </c>
      <c r="G142" s="317">
        <f>IF(ISNA(VLOOKUP($A142,data!table,MATCH($F$5&amp;"-"&amp;51,data!tableheader,0),0)),"",IF(VLOOKUP($A142,data!table,MATCH($F$5&amp;"-"&amp;51,data!tableheader,0),0)="-","",VLOOKUP($A142,data!table,MATCH($F$5&amp;"-"&amp;51,data!tableheader,0),0)))</f>
      </c>
      <c r="H142" s="317">
        <f>IF(ISNA(VLOOKUP($A142,data!table,MATCH($H$5&amp;"-"&amp;31,data!tableheader,0),0)),"",IF(VLOOKUP($A142,data!table,MATCH($H$5&amp;"-"&amp;31,data!tableheader,0),0)="-","",VLOOKUP($A142,data!table,MATCH($H$5&amp;"-"&amp;31,data!tableheader,0),0)))</f>
      </c>
      <c r="I142" s="317">
        <f>IF(ISNA(VLOOKUP($A142,data!table,MATCH($H$5&amp;"-"&amp;51,data!tableheader,0),0)),"",IF(VLOOKUP($A142,data!table,MATCH($H$5&amp;"-"&amp;51,data!tableheader,0),0)="-","",VLOOKUP($A142,data!table,MATCH($H$5&amp;"-"&amp;51,data!tableheader,0),0)))</f>
      </c>
      <c r="J142" s="39"/>
      <c r="K142">
        <f>IF(ISNA(MATCH(A142,data!A:A,0)),0,1)</f>
        <v>0</v>
      </c>
    </row>
    <row r="143" spans="1:11" ht="25.5" customHeight="1">
      <c r="A143" s="223">
        <v>552</v>
      </c>
      <c r="B143" s="266" t="s">
        <v>751</v>
      </c>
      <c r="C143" s="49" t="s">
        <v>307</v>
      </c>
      <c r="D143" s="317">
        <f>IF(ISNA(VLOOKUP($A143,data!table,MATCH($D$5&amp;"-"&amp;31,data!tableheader,0),0)),"",IF(VLOOKUP($A143,data!table,MATCH($D$5&amp;"-"&amp;31,data!tableheader,0),0)="-","",VLOOKUP($A143,data!table,MATCH($D$5&amp;"-"&amp;31,data!tableheader,0),0)))</f>
      </c>
      <c r="E143" s="317">
        <f>IF(ISNA(VLOOKUP($A143,data!table,MATCH($D$5&amp;"-"&amp;51,data!tableheader,0),0)),"",IF(VLOOKUP($A143,data!table,MATCH($D$5&amp;"-"&amp;51,data!tableheader,0),0)="-","",VLOOKUP($A143,data!table,MATCH($D$5&amp;"-"&amp;51,data!tableheader,0),0)))</f>
      </c>
      <c r="F143" s="317">
        <f>IF(ISNA(VLOOKUP($A143,data!table,MATCH($F$5&amp;"-"&amp;31,data!tableheader,0),0)),"",IF(VLOOKUP($A143,data!table,MATCH($F$5&amp;"-"&amp;31,data!tableheader,0),0)="-","",VLOOKUP($A143,data!table,MATCH($F$5&amp;"-"&amp;31,data!tableheader,0),0)))</f>
      </c>
      <c r="G143" s="317">
        <f>IF(ISNA(VLOOKUP($A143,data!table,MATCH($F$5&amp;"-"&amp;51,data!tableheader,0),0)),"",IF(VLOOKUP($A143,data!table,MATCH($F$5&amp;"-"&amp;51,data!tableheader,0),0)="-","",VLOOKUP($A143,data!table,MATCH($F$5&amp;"-"&amp;51,data!tableheader,0),0)))</f>
      </c>
      <c r="H143" s="317">
        <f>IF(ISNA(VLOOKUP($A143,data!table,MATCH($H$5&amp;"-"&amp;31,data!tableheader,0),0)),"",IF(VLOOKUP($A143,data!table,MATCH($H$5&amp;"-"&amp;31,data!tableheader,0),0)="-","",VLOOKUP($A143,data!table,MATCH($H$5&amp;"-"&amp;31,data!tableheader,0),0)))</f>
      </c>
      <c r="I143" s="317">
        <f>IF(ISNA(VLOOKUP($A143,data!table,MATCH($H$5&amp;"-"&amp;51,data!tableheader,0),0)),"",IF(VLOOKUP($A143,data!table,MATCH($H$5&amp;"-"&amp;51,data!tableheader,0),0)="-","",VLOOKUP($A143,data!table,MATCH($H$5&amp;"-"&amp;51,data!tableheader,0),0)))</f>
      </c>
      <c r="J143" s="39"/>
      <c r="K143">
        <f>IF(ISNA(MATCH(A143,data!A:A,0)),0,1)</f>
        <v>0</v>
      </c>
    </row>
    <row r="144" spans="1:11" ht="25.5" customHeight="1">
      <c r="A144" s="223">
        <v>554</v>
      </c>
      <c r="B144" s="266" t="s">
        <v>751</v>
      </c>
      <c r="C144" s="49" t="s">
        <v>308</v>
      </c>
      <c r="D144" s="317">
        <f>IF(ISNA(VLOOKUP($A144,data!table,MATCH($D$5&amp;"-"&amp;31,data!tableheader,0),0)),"",IF(VLOOKUP($A144,data!table,MATCH($D$5&amp;"-"&amp;31,data!tableheader,0),0)="-","",VLOOKUP($A144,data!table,MATCH($D$5&amp;"-"&amp;31,data!tableheader,0),0)))</f>
      </c>
      <c r="E144" s="317">
        <f>IF(ISNA(VLOOKUP($A144,data!table,MATCH($D$5&amp;"-"&amp;51,data!tableheader,0),0)),"",IF(VLOOKUP($A144,data!table,MATCH($D$5&amp;"-"&amp;51,data!tableheader,0),0)="-","",VLOOKUP($A144,data!table,MATCH($D$5&amp;"-"&amp;51,data!tableheader,0),0)))</f>
      </c>
      <c r="F144" s="317">
        <f>IF(ISNA(VLOOKUP($A144,data!table,MATCH($F$5&amp;"-"&amp;31,data!tableheader,0),0)),"",IF(VLOOKUP($A144,data!table,MATCH($F$5&amp;"-"&amp;31,data!tableheader,0),0)="-","",VLOOKUP($A144,data!table,MATCH($F$5&amp;"-"&amp;31,data!tableheader,0),0)))</f>
      </c>
      <c r="G144" s="317">
        <f>IF(ISNA(VLOOKUP($A144,data!table,MATCH($F$5&amp;"-"&amp;51,data!tableheader,0),0)),"",IF(VLOOKUP($A144,data!table,MATCH($F$5&amp;"-"&amp;51,data!tableheader,0),0)="-","",VLOOKUP($A144,data!table,MATCH($F$5&amp;"-"&amp;51,data!tableheader,0),0)))</f>
      </c>
      <c r="H144" s="317">
        <f>IF(ISNA(VLOOKUP($A144,data!table,MATCH($H$5&amp;"-"&amp;31,data!tableheader,0),0)),"",IF(VLOOKUP($A144,data!table,MATCH($H$5&amp;"-"&amp;31,data!tableheader,0),0)="-","",VLOOKUP($A144,data!table,MATCH($H$5&amp;"-"&amp;31,data!tableheader,0),0)))</f>
      </c>
      <c r="I144" s="317">
        <f>IF(ISNA(VLOOKUP($A144,data!table,MATCH($H$5&amp;"-"&amp;51,data!tableheader,0),0)),"",IF(VLOOKUP($A144,data!table,MATCH($H$5&amp;"-"&amp;51,data!tableheader,0),0)="-","",VLOOKUP($A144,data!table,MATCH($H$5&amp;"-"&amp;51,data!tableheader,0),0)))</f>
      </c>
      <c r="J144" s="39"/>
      <c r="K144">
        <f>IF(ISNA(MATCH(A144,data!A:A,0)),0,1)</f>
        <v>0</v>
      </c>
    </row>
    <row r="145" spans="1:11" ht="25.5" customHeight="1">
      <c r="A145" s="223">
        <v>558</v>
      </c>
      <c r="B145" s="266" t="s">
        <v>751</v>
      </c>
      <c r="C145" s="86" t="s">
        <v>466</v>
      </c>
      <c r="D145" s="317">
        <f>IF(ISNA(VLOOKUP($A145,data!table,MATCH($D$5&amp;"-"&amp;31,data!tableheader,0),0)),"",IF(VLOOKUP($A145,data!table,MATCH($D$5&amp;"-"&amp;31,data!tableheader,0),0)="-","",VLOOKUP($A145,data!table,MATCH($D$5&amp;"-"&amp;31,data!tableheader,0),0)))</f>
      </c>
      <c r="E145" s="317">
        <f>IF(ISNA(VLOOKUP($A145,data!table,MATCH($D$5&amp;"-"&amp;51,data!tableheader,0),0)),"",IF(VLOOKUP($A145,data!table,MATCH($D$5&amp;"-"&amp;51,data!tableheader,0),0)="-","",VLOOKUP($A145,data!table,MATCH($D$5&amp;"-"&amp;51,data!tableheader,0),0)))</f>
      </c>
      <c r="F145" s="317">
        <f>IF(ISNA(VLOOKUP($A145,data!table,MATCH($F$5&amp;"-"&amp;31,data!tableheader,0),0)),"",IF(VLOOKUP($A145,data!table,MATCH($F$5&amp;"-"&amp;31,data!tableheader,0),0)="-","",VLOOKUP($A145,data!table,MATCH($F$5&amp;"-"&amp;31,data!tableheader,0),0)))</f>
      </c>
      <c r="G145" s="317">
        <f>IF(ISNA(VLOOKUP($A145,data!table,MATCH($F$5&amp;"-"&amp;51,data!tableheader,0),0)),"",IF(VLOOKUP($A145,data!table,MATCH($F$5&amp;"-"&amp;51,data!tableheader,0),0)="-","",VLOOKUP($A145,data!table,MATCH($F$5&amp;"-"&amp;51,data!tableheader,0),0)))</f>
      </c>
      <c r="H145" s="317">
        <f>IF(ISNA(VLOOKUP($A145,data!table,MATCH($H$5&amp;"-"&amp;31,data!tableheader,0),0)),"",IF(VLOOKUP($A145,data!table,MATCH($H$5&amp;"-"&amp;31,data!tableheader,0),0)="-","",VLOOKUP($A145,data!table,MATCH($H$5&amp;"-"&amp;31,data!tableheader,0),0)))</f>
      </c>
      <c r="I145" s="317">
        <f>IF(ISNA(VLOOKUP($A145,data!table,MATCH($H$5&amp;"-"&amp;51,data!tableheader,0),0)),"",IF(VLOOKUP($A145,data!table,MATCH($H$5&amp;"-"&amp;51,data!tableheader,0),0)="-","",VLOOKUP($A145,data!table,MATCH($H$5&amp;"-"&amp;51,data!tableheader,0),0)))</f>
      </c>
      <c r="J145" s="39"/>
      <c r="K145">
        <f>IF(ISNA(MATCH(A145,data!A:A,0)),0,1)</f>
        <v>0</v>
      </c>
    </row>
    <row r="146" spans="1:11" ht="25.5" customHeight="1">
      <c r="A146" s="223">
        <v>550</v>
      </c>
      <c r="B146" s="266" t="s">
        <v>752</v>
      </c>
      <c r="C146" s="49" t="s">
        <v>242</v>
      </c>
      <c r="D146" s="317">
        <f>IF(ISNA(VLOOKUP($A146,data!table,MATCH($D$5&amp;"-"&amp;31,data!tableheader,0),0)),"",IF(VLOOKUP($A146,data!table,MATCH($D$5&amp;"-"&amp;31,data!tableheader,0),0)="-","",VLOOKUP($A146,data!table,MATCH($D$5&amp;"-"&amp;31,data!tableheader,0),0)))</f>
      </c>
      <c r="E146" s="317">
        <f>IF(ISNA(VLOOKUP($A146,data!table,MATCH($D$5&amp;"-"&amp;51,data!tableheader,0),0)),"",IF(VLOOKUP($A146,data!table,MATCH($D$5&amp;"-"&amp;51,data!tableheader,0),0)="-","",VLOOKUP($A146,data!table,MATCH($D$5&amp;"-"&amp;51,data!tableheader,0),0)))</f>
      </c>
      <c r="F146" s="317">
        <f>IF(ISNA(VLOOKUP($A146,data!table,MATCH($F$5&amp;"-"&amp;31,data!tableheader,0),0)),"",IF(VLOOKUP($A146,data!table,MATCH($F$5&amp;"-"&amp;31,data!tableheader,0),0)="-","",VLOOKUP($A146,data!table,MATCH($F$5&amp;"-"&amp;31,data!tableheader,0),0)))</f>
      </c>
      <c r="G146" s="317">
        <f>IF(ISNA(VLOOKUP($A146,data!table,MATCH($F$5&amp;"-"&amp;51,data!tableheader,0),0)),"",IF(VLOOKUP($A146,data!table,MATCH($F$5&amp;"-"&amp;51,data!tableheader,0),0)="-","",VLOOKUP($A146,data!table,MATCH($F$5&amp;"-"&amp;51,data!tableheader,0),0)))</f>
      </c>
      <c r="H146" s="317">
        <f>IF(ISNA(VLOOKUP($A146,data!table,MATCH($H$5&amp;"-"&amp;31,data!tableheader,0),0)),"",IF(VLOOKUP($A146,data!table,MATCH($H$5&amp;"-"&amp;31,data!tableheader,0),0)="-","",VLOOKUP($A146,data!table,MATCH($H$5&amp;"-"&amp;31,data!tableheader,0),0)))</f>
      </c>
      <c r="I146" s="317">
        <f>IF(ISNA(VLOOKUP($A146,data!table,MATCH($H$5&amp;"-"&amp;51,data!tableheader,0),0)),"",IF(VLOOKUP($A146,data!table,MATCH($H$5&amp;"-"&amp;51,data!tableheader,0),0)="-","",VLOOKUP($A146,data!table,MATCH($H$5&amp;"-"&amp;51,data!tableheader,0),0)))</f>
      </c>
      <c r="J146" s="39"/>
      <c r="K146">
        <f>IF(ISNA(MATCH(A146,data!A:A,0)),0,1)</f>
        <v>0</v>
      </c>
    </row>
    <row r="147" spans="1:11" ht="27" customHeight="1">
      <c r="A147" s="223">
        <v>549</v>
      </c>
      <c r="B147" s="266" t="s">
        <v>752</v>
      </c>
      <c r="C147" s="49" t="s">
        <v>243</v>
      </c>
      <c r="D147" s="317">
        <f>IF(ISNA(VLOOKUP($A147,data!table,MATCH($D$5&amp;"-"&amp;31,data!tableheader,0),0)),"",IF(VLOOKUP($A147,data!table,MATCH($D$5&amp;"-"&amp;31,data!tableheader,0),0)="-","",VLOOKUP($A147,data!table,MATCH($D$5&amp;"-"&amp;31,data!tableheader,0),0)))</f>
      </c>
      <c r="E147" s="317">
        <f>IF(ISNA(VLOOKUP($A147,data!table,MATCH($D$5&amp;"-"&amp;51,data!tableheader,0),0)),"",IF(VLOOKUP($A147,data!table,MATCH($D$5&amp;"-"&amp;51,data!tableheader,0),0)="-","",VLOOKUP($A147,data!table,MATCH($D$5&amp;"-"&amp;51,data!tableheader,0),0)))</f>
      </c>
      <c r="F147" s="317">
        <f>IF(ISNA(VLOOKUP($A147,data!table,MATCH($F$5&amp;"-"&amp;31,data!tableheader,0),0)),"",IF(VLOOKUP($A147,data!table,MATCH($F$5&amp;"-"&amp;31,data!tableheader,0),0)="-","",VLOOKUP($A147,data!table,MATCH($F$5&amp;"-"&amp;31,data!tableheader,0),0)))</f>
      </c>
      <c r="G147" s="317">
        <f>IF(ISNA(VLOOKUP($A147,data!table,MATCH($F$5&amp;"-"&amp;51,data!tableheader,0),0)),"",IF(VLOOKUP($A147,data!table,MATCH($F$5&amp;"-"&amp;51,data!tableheader,0),0)="-","",VLOOKUP($A147,data!table,MATCH($F$5&amp;"-"&amp;51,data!tableheader,0),0)))</f>
      </c>
      <c r="H147" s="317">
        <f>IF(ISNA(VLOOKUP($A147,data!table,MATCH($H$5&amp;"-"&amp;31,data!tableheader,0),0)),"",IF(VLOOKUP($A147,data!table,MATCH($H$5&amp;"-"&amp;31,data!tableheader,0),0)="-","",VLOOKUP($A147,data!table,MATCH($H$5&amp;"-"&amp;31,data!tableheader,0),0)))</f>
      </c>
      <c r="I147" s="317">
        <f>IF(ISNA(VLOOKUP($A147,data!table,MATCH($H$5&amp;"-"&amp;51,data!tableheader,0),0)),"",IF(VLOOKUP($A147,data!table,MATCH($H$5&amp;"-"&amp;51,data!tableheader,0),0)="-","",VLOOKUP($A147,data!table,MATCH($H$5&amp;"-"&amp;51,data!tableheader,0),0)))</f>
      </c>
      <c r="J147" s="39"/>
      <c r="K147">
        <f>IF(ISNA(MATCH(A147,data!A:A,0)),0,1)</f>
        <v>0</v>
      </c>
    </row>
    <row r="148" spans="1:11" ht="27" customHeight="1">
      <c r="A148" s="223">
        <v>592</v>
      </c>
      <c r="B148" s="271" t="s">
        <v>753</v>
      </c>
      <c r="C148" s="49" t="s">
        <v>244</v>
      </c>
      <c r="D148" s="317">
        <f>IF(ISNA(VLOOKUP($A148,data!table,MATCH($D$5&amp;"-"&amp;31,data!tableheader,0),0)),"",IF(VLOOKUP($A148,data!table,MATCH($D$5&amp;"-"&amp;31,data!tableheader,0),0)="-","",VLOOKUP($A148,data!table,MATCH($D$5&amp;"-"&amp;31,data!tableheader,0),0)))</f>
      </c>
      <c r="E148" s="317">
        <f>IF(ISNA(VLOOKUP($A148,data!table,MATCH($D$5&amp;"-"&amp;51,data!tableheader,0),0)),"",IF(VLOOKUP($A148,data!table,MATCH($D$5&amp;"-"&amp;51,data!tableheader,0),0)="-","",VLOOKUP($A148,data!table,MATCH($D$5&amp;"-"&amp;51,data!tableheader,0),0)))</f>
      </c>
      <c r="F148" s="317">
        <f>IF(ISNA(VLOOKUP($A148,data!table,MATCH($F$5&amp;"-"&amp;31,data!tableheader,0),0)),"",IF(VLOOKUP($A148,data!table,MATCH($F$5&amp;"-"&amp;31,data!tableheader,0),0)="-","",VLOOKUP($A148,data!table,MATCH($F$5&amp;"-"&amp;31,data!tableheader,0),0)))</f>
      </c>
      <c r="G148" s="317">
        <f>IF(ISNA(VLOOKUP($A148,data!table,MATCH($F$5&amp;"-"&amp;51,data!tableheader,0),0)),"",IF(VLOOKUP($A148,data!table,MATCH($F$5&amp;"-"&amp;51,data!tableheader,0),0)="-","",VLOOKUP($A148,data!table,MATCH($F$5&amp;"-"&amp;51,data!tableheader,0),0)))</f>
      </c>
      <c r="H148" s="317">
        <f>IF(ISNA(VLOOKUP($A148,data!table,MATCH($H$5&amp;"-"&amp;31,data!tableheader,0),0)),"",IF(VLOOKUP($A148,data!table,MATCH($H$5&amp;"-"&amp;31,data!tableheader,0),0)="-","",VLOOKUP($A148,data!table,MATCH($H$5&amp;"-"&amp;31,data!tableheader,0),0)))</f>
      </c>
      <c r="I148" s="317">
        <f>IF(ISNA(VLOOKUP($A148,data!table,MATCH($H$5&amp;"-"&amp;51,data!tableheader,0),0)),"",IF(VLOOKUP($A148,data!table,MATCH($H$5&amp;"-"&amp;51,data!tableheader,0),0)="-","",VLOOKUP($A148,data!table,MATCH($H$5&amp;"-"&amp;51,data!tableheader,0),0)))</f>
      </c>
      <c r="J148" s="39"/>
      <c r="K148">
        <f>IF(ISNA(MATCH(A148,data!A:A,0)),0,1)</f>
        <v>0</v>
      </c>
    </row>
    <row r="149" spans="1:11" ht="25.5" customHeight="1">
      <c r="A149" s="223">
        <v>587</v>
      </c>
      <c r="B149" s="266" t="s">
        <v>754</v>
      </c>
      <c r="C149" s="49" t="s">
        <v>245</v>
      </c>
      <c r="D149" s="317">
        <f>IF(ISNA(VLOOKUP($A149,data!table,MATCH($D$5&amp;"-"&amp;31,data!tableheader,0),0)),"",IF(VLOOKUP($A149,data!table,MATCH($D$5&amp;"-"&amp;31,data!tableheader,0),0)="-","",VLOOKUP($A149,data!table,MATCH($D$5&amp;"-"&amp;31,data!tableheader,0),0)))</f>
      </c>
      <c r="E149" s="317">
        <f>IF(ISNA(VLOOKUP($A149,data!table,MATCH($D$5&amp;"-"&amp;51,data!tableheader,0),0)),"",IF(VLOOKUP($A149,data!table,MATCH($D$5&amp;"-"&amp;51,data!tableheader,0),0)="-","",VLOOKUP($A149,data!table,MATCH($D$5&amp;"-"&amp;51,data!tableheader,0),0)))</f>
      </c>
      <c r="F149" s="317">
        <f>IF(ISNA(VLOOKUP($A149,data!table,MATCH($F$5&amp;"-"&amp;31,data!tableheader,0),0)),"",IF(VLOOKUP($A149,data!table,MATCH($F$5&amp;"-"&amp;31,data!tableheader,0),0)="-","",VLOOKUP($A149,data!table,MATCH($F$5&amp;"-"&amp;31,data!tableheader,0),0)))</f>
      </c>
      <c r="G149" s="317">
        <f>IF(ISNA(VLOOKUP($A149,data!table,MATCH($F$5&amp;"-"&amp;51,data!tableheader,0),0)),"",IF(VLOOKUP($A149,data!table,MATCH($F$5&amp;"-"&amp;51,data!tableheader,0),0)="-","",VLOOKUP($A149,data!table,MATCH($F$5&amp;"-"&amp;51,data!tableheader,0),0)))</f>
      </c>
      <c r="H149" s="317">
        <f>IF(ISNA(VLOOKUP($A149,data!table,MATCH($H$5&amp;"-"&amp;31,data!tableheader,0),0)),"",IF(VLOOKUP($A149,data!table,MATCH($H$5&amp;"-"&amp;31,data!tableheader,0),0)="-","",VLOOKUP($A149,data!table,MATCH($H$5&amp;"-"&amp;31,data!tableheader,0),0)))</f>
      </c>
      <c r="I149" s="317">
        <f>IF(ISNA(VLOOKUP($A149,data!table,MATCH($H$5&amp;"-"&amp;51,data!tableheader,0),0)),"",IF(VLOOKUP($A149,data!table,MATCH($H$5&amp;"-"&amp;51,data!tableheader,0),0)="-","",VLOOKUP($A149,data!table,MATCH($H$5&amp;"-"&amp;51,data!tableheader,0),0)))</f>
      </c>
      <c r="J149" s="39"/>
      <c r="K149">
        <f>IF(ISNA(MATCH(A149,data!A:A,0)),0,1)</f>
        <v>0</v>
      </c>
    </row>
    <row r="150" spans="1:11" ht="25.5" customHeight="1">
      <c r="A150" s="223">
        <v>542</v>
      </c>
      <c r="B150" s="266" t="s">
        <v>755</v>
      </c>
      <c r="C150" s="49" t="s">
        <v>467</v>
      </c>
      <c r="D150" s="317">
        <f>IF(ISNA(VLOOKUP($A150,data!table,MATCH($D$5&amp;"-"&amp;31,data!tableheader,0),0)),"",IF(VLOOKUP($A150,data!table,MATCH($D$5&amp;"-"&amp;31,data!tableheader,0),0)="-","",VLOOKUP($A150,data!table,MATCH($D$5&amp;"-"&amp;31,data!tableheader,0),0)))</f>
      </c>
      <c r="E150" s="317">
        <f>IF(ISNA(VLOOKUP($A150,data!table,MATCH($D$5&amp;"-"&amp;51,data!tableheader,0),0)),"",IF(VLOOKUP($A150,data!table,MATCH($D$5&amp;"-"&amp;51,data!tableheader,0),0)="-","",VLOOKUP($A150,data!table,MATCH($D$5&amp;"-"&amp;51,data!tableheader,0),0)))</f>
      </c>
      <c r="F150" s="317">
        <f>IF(ISNA(VLOOKUP($A150,data!table,MATCH($F$5&amp;"-"&amp;31,data!tableheader,0),0)),"",IF(VLOOKUP($A150,data!table,MATCH($F$5&amp;"-"&amp;31,data!tableheader,0),0)="-","",VLOOKUP($A150,data!table,MATCH($F$5&amp;"-"&amp;31,data!tableheader,0),0)))</f>
      </c>
      <c r="G150" s="317">
        <f>IF(ISNA(VLOOKUP($A150,data!table,MATCH($F$5&amp;"-"&amp;51,data!tableheader,0),0)),"",IF(VLOOKUP($A150,data!table,MATCH($F$5&amp;"-"&amp;51,data!tableheader,0),0)="-","",VLOOKUP($A150,data!table,MATCH($F$5&amp;"-"&amp;51,data!tableheader,0),0)))</f>
      </c>
      <c r="H150" s="317">
        <f>IF(ISNA(VLOOKUP($A150,data!table,MATCH($H$5&amp;"-"&amp;31,data!tableheader,0),0)),"",IF(VLOOKUP($A150,data!table,MATCH($H$5&amp;"-"&amp;31,data!tableheader,0),0)="-","",VLOOKUP($A150,data!table,MATCH($H$5&amp;"-"&amp;31,data!tableheader,0),0)))</f>
      </c>
      <c r="I150" s="317">
        <f>IF(ISNA(VLOOKUP($A150,data!table,MATCH($H$5&amp;"-"&amp;51,data!tableheader,0),0)),"",IF(VLOOKUP($A150,data!table,MATCH($H$5&amp;"-"&amp;51,data!tableheader,0),0)="-","",VLOOKUP($A150,data!table,MATCH($H$5&amp;"-"&amp;51,data!tableheader,0),0)))</f>
      </c>
      <c r="J150" s="39"/>
      <c r="K150">
        <f>IF(ISNA(MATCH(A150,data!A:A,0)),0,1)</f>
        <v>0</v>
      </c>
    </row>
    <row r="151" spans="1:11" ht="25.5" customHeight="1">
      <c r="A151" s="223">
        <v>541</v>
      </c>
      <c r="B151" s="266" t="s">
        <v>755</v>
      </c>
      <c r="C151" s="49" t="s">
        <v>468</v>
      </c>
      <c r="D151" s="317">
        <f>IF(ISNA(VLOOKUP($A151,data!table,MATCH($D$5&amp;"-"&amp;31,data!tableheader,0),0)),"",IF(VLOOKUP($A151,data!table,MATCH($D$5&amp;"-"&amp;31,data!tableheader,0),0)="-","",VLOOKUP($A151,data!table,MATCH($D$5&amp;"-"&amp;31,data!tableheader,0),0)))</f>
      </c>
      <c r="E151" s="317">
        <f>IF(ISNA(VLOOKUP($A151,data!table,MATCH($D$5&amp;"-"&amp;51,data!tableheader,0),0)),"",IF(VLOOKUP($A151,data!table,MATCH($D$5&amp;"-"&amp;51,data!tableheader,0),0)="-","",VLOOKUP($A151,data!table,MATCH($D$5&amp;"-"&amp;51,data!tableheader,0),0)))</f>
      </c>
      <c r="F151" s="317">
        <f>IF(ISNA(VLOOKUP($A151,data!table,MATCH($F$5&amp;"-"&amp;31,data!tableheader,0),0)),"",IF(VLOOKUP($A151,data!table,MATCH($F$5&amp;"-"&amp;31,data!tableheader,0),0)="-","",VLOOKUP($A151,data!table,MATCH($F$5&amp;"-"&amp;31,data!tableheader,0),0)))</f>
      </c>
      <c r="G151" s="317">
        <f>IF(ISNA(VLOOKUP($A151,data!table,MATCH($F$5&amp;"-"&amp;51,data!tableheader,0),0)),"",IF(VLOOKUP($A151,data!table,MATCH($F$5&amp;"-"&amp;51,data!tableheader,0),0)="-","",VLOOKUP($A151,data!table,MATCH($F$5&amp;"-"&amp;51,data!tableheader,0),0)))</f>
      </c>
      <c r="H151" s="317">
        <f>IF(ISNA(VLOOKUP($A151,data!table,MATCH($H$5&amp;"-"&amp;31,data!tableheader,0),0)),"",IF(VLOOKUP($A151,data!table,MATCH($H$5&amp;"-"&amp;31,data!tableheader,0),0)="-","",VLOOKUP($A151,data!table,MATCH($H$5&amp;"-"&amp;31,data!tableheader,0),0)))</f>
      </c>
      <c r="I151" s="317">
        <f>IF(ISNA(VLOOKUP($A151,data!table,MATCH($H$5&amp;"-"&amp;51,data!tableheader,0),0)),"",IF(VLOOKUP($A151,data!table,MATCH($H$5&amp;"-"&amp;51,data!tableheader,0),0)="-","",VLOOKUP($A151,data!table,MATCH($H$5&amp;"-"&amp;51,data!tableheader,0),0)))</f>
      </c>
      <c r="J151" s="39"/>
      <c r="K151">
        <f>IF(ISNA(MATCH(A151,data!A:A,0)),0,1)</f>
        <v>0</v>
      </c>
    </row>
    <row r="152" spans="1:11" ht="33" customHeight="1">
      <c r="A152" s="223">
        <v>591</v>
      </c>
      <c r="B152" s="266" t="s">
        <v>754</v>
      </c>
      <c r="C152" s="49" t="s">
        <v>469</v>
      </c>
      <c r="D152" s="317">
        <f>IF(ISNA(VLOOKUP($A152,data!table,MATCH($D$5&amp;"-"&amp;31,data!tableheader,0),0)),"",IF(VLOOKUP($A152,data!table,MATCH($D$5&amp;"-"&amp;31,data!tableheader,0),0)="-","",VLOOKUP($A152,data!table,MATCH($D$5&amp;"-"&amp;31,data!tableheader,0),0)))</f>
      </c>
      <c r="E152" s="317">
        <f>IF(ISNA(VLOOKUP($A152,data!table,MATCH($D$5&amp;"-"&amp;51,data!tableheader,0),0)),"",IF(VLOOKUP($A152,data!table,MATCH($D$5&amp;"-"&amp;51,data!tableheader,0),0)="-","",VLOOKUP($A152,data!table,MATCH($D$5&amp;"-"&amp;51,data!tableheader,0),0)))</f>
      </c>
      <c r="F152" s="317">
        <f>IF(ISNA(VLOOKUP($A152,data!table,MATCH($F$5&amp;"-"&amp;31,data!tableheader,0),0)),"",IF(VLOOKUP($A152,data!table,MATCH($F$5&amp;"-"&amp;31,data!tableheader,0),0)="-","",VLOOKUP($A152,data!table,MATCH($F$5&amp;"-"&amp;31,data!tableheader,0),0)))</f>
      </c>
      <c r="G152" s="317">
        <f>IF(ISNA(VLOOKUP($A152,data!table,MATCH($F$5&amp;"-"&amp;51,data!tableheader,0),0)),"",IF(VLOOKUP($A152,data!table,MATCH($F$5&amp;"-"&amp;51,data!tableheader,0),0)="-","",VLOOKUP($A152,data!table,MATCH($F$5&amp;"-"&amp;51,data!tableheader,0),0)))</f>
      </c>
      <c r="H152" s="317">
        <f>IF(ISNA(VLOOKUP($A152,data!table,MATCH($H$5&amp;"-"&amp;31,data!tableheader,0),0)),"",IF(VLOOKUP($A152,data!table,MATCH($H$5&amp;"-"&amp;31,data!tableheader,0),0)="-","",VLOOKUP($A152,data!table,MATCH($H$5&amp;"-"&amp;31,data!tableheader,0),0)))</f>
      </c>
      <c r="I152" s="317">
        <f>IF(ISNA(VLOOKUP($A152,data!table,MATCH($H$5&amp;"-"&amp;51,data!tableheader,0),0)),"",IF(VLOOKUP($A152,data!table,MATCH($H$5&amp;"-"&amp;51,data!tableheader,0),0)="-","",VLOOKUP($A152,data!table,MATCH($H$5&amp;"-"&amp;51,data!tableheader,0),0)))</f>
      </c>
      <c r="J152" s="39"/>
      <c r="K152">
        <f>IF(ISNA(MATCH(A152,data!A:A,0)),0,1)</f>
        <v>0</v>
      </c>
    </row>
    <row r="153" spans="1:11" ht="25.5" customHeight="1">
      <c r="A153" s="223">
        <v>619</v>
      </c>
      <c r="B153" s="266" t="s">
        <v>756</v>
      </c>
      <c r="C153" s="49" t="s">
        <v>470</v>
      </c>
      <c r="D153" s="317">
        <f>IF(ISNA(VLOOKUP($A153,data!table,MATCH($D$5&amp;"-"&amp;31,data!tableheader,0),0)),"",IF(VLOOKUP($A153,data!table,MATCH($D$5&amp;"-"&amp;31,data!tableheader,0),0)="-","",VLOOKUP($A153,data!table,MATCH($D$5&amp;"-"&amp;31,data!tableheader,0),0)))</f>
      </c>
      <c r="E153" s="317">
        <f>IF(ISNA(VLOOKUP($A153,data!table,MATCH($D$5&amp;"-"&amp;51,data!tableheader,0),0)),"",IF(VLOOKUP($A153,data!table,MATCH($D$5&amp;"-"&amp;51,data!tableheader,0),0)="-","",VLOOKUP($A153,data!table,MATCH($D$5&amp;"-"&amp;51,data!tableheader,0),0)))</f>
      </c>
      <c r="F153" s="317">
        <f>IF(ISNA(VLOOKUP($A153,data!table,MATCH($F$5&amp;"-"&amp;31,data!tableheader,0),0)),"",IF(VLOOKUP($A153,data!table,MATCH($F$5&amp;"-"&amp;31,data!tableheader,0),0)="-","",VLOOKUP($A153,data!table,MATCH($F$5&amp;"-"&amp;31,data!tableheader,0),0)))</f>
      </c>
      <c r="G153" s="317">
        <f>IF(ISNA(VLOOKUP($A153,data!table,MATCH($F$5&amp;"-"&amp;51,data!tableheader,0),0)),"",IF(VLOOKUP($A153,data!table,MATCH($F$5&amp;"-"&amp;51,data!tableheader,0),0)="-","",VLOOKUP($A153,data!table,MATCH($F$5&amp;"-"&amp;51,data!tableheader,0),0)))</f>
      </c>
      <c r="H153" s="317">
        <f>IF(ISNA(VLOOKUP($A153,data!table,MATCH($H$5&amp;"-"&amp;31,data!tableheader,0),0)),"",IF(VLOOKUP($A153,data!table,MATCH($H$5&amp;"-"&amp;31,data!tableheader,0),0)="-","",VLOOKUP($A153,data!table,MATCH($H$5&amp;"-"&amp;31,data!tableheader,0),0)))</f>
      </c>
      <c r="I153" s="317">
        <f>IF(ISNA(VLOOKUP($A153,data!table,MATCH($H$5&amp;"-"&amp;51,data!tableheader,0),0)),"",IF(VLOOKUP($A153,data!table,MATCH($H$5&amp;"-"&amp;51,data!tableheader,0),0)="-","",VLOOKUP($A153,data!table,MATCH($H$5&amp;"-"&amp;51,data!tableheader,0),0)))</f>
      </c>
      <c r="J153" s="39"/>
      <c r="K153">
        <f>IF(ISNA(MATCH(A153,data!A:A,0)),0,1)</f>
        <v>0</v>
      </c>
    </row>
    <row r="154" spans="1:11" ht="25.5" customHeight="1">
      <c r="A154" s="223"/>
      <c r="B154" s="267"/>
      <c r="C154" s="224" t="s">
        <v>309</v>
      </c>
      <c r="D154" s="317"/>
      <c r="E154" s="317"/>
      <c r="F154" s="317"/>
      <c r="G154" s="317"/>
      <c r="H154" s="317"/>
      <c r="I154" s="317"/>
      <c r="J154" s="39"/>
      <c r="K154">
        <v>1</v>
      </c>
    </row>
    <row r="155" spans="1:11" ht="25.5" customHeight="1">
      <c r="A155" s="223"/>
      <c r="B155" s="267"/>
      <c r="C155" s="225" t="s">
        <v>309</v>
      </c>
      <c r="D155" s="317"/>
      <c r="E155" s="317"/>
      <c r="F155" s="317"/>
      <c r="G155" s="317"/>
      <c r="H155" s="317"/>
      <c r="I155" s="317"/>
      <c r="J155" s="39"/>
      <c r="K155">
        <v>1</v>
      </c>
    </row>
    <row r="156" spans="1:11" ht="25.5" customHeight="1">
      <c r="A156" s="223"/>
      <c r="B156" s="268"/>
      <c r="C156" s="50" t="s">
        <v>246</v>
      </c>
      <c r="D156" s="315"/>
      <c r="E156" s="316">
        <f>IF(Cubierta!$A$5="Excel Version",SUM(E157:E161),"")</f>
      </c>
      <c r="F156" s="315"/>
      <c r="G156" s="316">
        <f>IF(Cubierta!$A$5="Excel Version",SUM(G157:G161),"")</f>
      </c>
      <c r="H156" s="315"/>
      <c r="I156" s="316">
        <f>IF(Cubierta!$A$5="Excel Version",SUM(I157:I161),"")</f>
      </c>
      <c r="J156" s="39"/>
      <c r="K156">
        <f>IF(SUM(K157:K161)&gt;0,1,0)</f>
        <v>0</v>
      </c>
    </row>
    <row r="157" spans="1:11" ht="25.5" customHeight="1">
      <c r="A157" s="223">
        <v>656</v>
      </c>
      <c r="B157" s="271" t="s">
        <v>757</v>
      </c>
      <c r="C157" s="49" t="s">
        <v>247</v>
      </c>
      <c r="D157" s="317">
        <f>IF(ISNA(VLOOKUP($A157,data!table,MATCH($D$5&amp;"-"&amp;31,data!tableheader,0),0)),"",IF(VLOOKUP($A157,data!table,MATCH($D$5&amp;"-"&amp;31,data!tableheader,0),0)="-","",VLOOKUP($A157,data!table,MATCH($D$5&amp;"-"&amp;31,data!tableheader,0),0)))</f>
      </c>
      <c r="E157" s="317">
        <f>IF(ISNA(VLOOKUP($A157,data!table,MATCH($D$5&amp;"-"&amp;51,data!tableheader,0),0)),"",IF(VLOOKUP($A157,data!table,MATCH($D$5&amp;"-"&amp;51,data!tableheader,0),0)="-","",VLOOKUP($A157,data!table,MATCH($D$5&amp;"-"&amp;51,data!tableheader,0),0)))</f>
      </c>
      <c r="F157" s="317">
        <f>IF(ISNA(VLOOKUP($A157,data!table,MATCH($F$5&amp;"-"&amp;31,data!tableheader,0),0)),"",IF(VLOOKUP($A157,data!table,MATCH($F$5&amp;"-"&amp;31,data!tableheader,0),0)="-","",VLOOKUP($A157,data!table,MATCH($F$5&amp;"-"&amp;31,data!tableheader,0),0)))</f>
      </c>
      <c r="G157" s="317">
        <f>IF(ISNA(VLOOKUP($A157,data!table,MATCH($F$5&amp;"-"&amp;51,data!tableheader,0),0)),"",IF(VLOOKUP($A157,data!table,MATCH($F$5&amp;"-"&amp;51,data!tableheader,0),0)="-","",VLOOKUP($A157,data!table,MATCH($F$5&amp;"-"&amp;51,data!tableheader,0),0)))</f>
      </c>
      <c r="H157" s="317">
        <f>IF(ISNA(VLOOKUP($A157,data!table,MATCH($H$5&amp;"-"&amp;31,data!tableheader,0),0)),"",IF(VLOOKUP($A157,data!table,MATCH($H$5&amp;"-"&amp;31,data!tableheader,0),0)="-","",VLOOKUP($A157,data!table,MATCH($H$5&amp;"-"&amp;31,data!tableheader,0),0)))</f>
      </c>
      <c r="I157" s="317">
        <f>IF(ISNA(VLOOKUP($A157,data!table,MATCH($H$5&amp;"-"&amp;51,data!tableheader,0),0)),"",IF(VLOOKUP($A157,data!table,MATCH($H$5&amp;"-"&amp;51,data!tableheader,0),0)="-","",VLOOKUP($A157,data!table,MATCH($H$5&amp;"-"&amp;51,data!tableheader,0),0)))</f>
      </c>
      <c r="J157" s="39"/>
      <c r="K157">
        <f>IF(ISNA(MATCH(A157,data!A:A,0)),0,1)</f>
        <v>0</v>
      </c>
    </row>
    <row r="158" spans="1:11" ht="25.5" customHeight="1">
      <c r="A158" s="223">
        <v>661</v>
      </c>
      <c r="B158" s="271" t="s">
        <v>758</v>
      </c>
      <c r="C158" s="49" t="s">
        <v>248</v>
      </c>
      <c r="D158" s="317">
        <f>IF(ISNA(VLOOKUP($A158,data!table,MATCH($D$5&amp;"-"&amp;31,data!tableheader,0),0)),"",IF(VLOOKUP($A158,data!table,MATCH($D$5&amp;"-"&amp;31,data!tableheader,0),0)="-","",VLOOKUP($A158,data!table,MATCH($D$5&amp;"-"&amp;31,data!tableheader,0),0)))</f>
      </c>
      <c r="E158" s="317">
        <f>IF(ISNA(VLOOKUP($A158,data!table,MATCH($D$5&amp;"-"&amp;51,data!tableheader,0),0)),"",IF(VLOOKUP($A158,data!table,MATCH($D$5&amp;"-"&amp;51,data!tableheader,0),0)="-","",VLOOKUP($A158,data!table,MATCH($D$5&amp;"-"&amp;51,data!tableheader,0),0)))</f>
      </c>
      <c r="F158" s="317">
        <f>IF(ISNA(VLOOKUP($A158,data!table,MATCH($F$5&amp;"-"&amp;31,data!tableheader,0),0)),"",IF(VLOOKUP($A158,data!table,MATCH($F$5&amp;"-"&amp;31,data!tableheader,0),0)="-","",VLOOKUP($A158,data!table,MATCH($F$5&amp;"-"&amp;31,data!tableheader,0),0)))</f>
      </c>
      <c r="G158" s="317">
        <f>IF(ISNA(VLOOKUP($A158,data!table,MATCH($F$5&amp;"-"&amp;51,data!tableheader,0),0)),"",IF(VLOOKUP($A158,data!table,MATCH($F$5&amp;"-"&amp;51,data!tableheader,0),0)="-","",VLOOKUP($A158,data!table,MATCH($F$5&amp;"-"&amp;51,data!tableheader,0),0)))</f>
      </c>
      <c r="H158" s="317">
        <f>IF(ISNA(VLOOKUP($A158,data!table,MATCH($H$5&amp;"-"&amp;31,data!tableheader,0),0)),"",IF(VLOOKUP($A158,data!table,MATCH($H$5&amp;"-"&amp;31,data!tableheader,0),0)="-","",VLOOKUP($A158,data!table,MATCH($H$5&amp;"-"&amp;31,data!tableheader,0),0)))</f>
      </c>
      <c r="I158" s="317">
        <f>IF(ISNA(VLOOKUP($A158,data!table,MATCH($H$5&amp;"-"&amp;51,data!tableheader,0),0)),"",IF(VLOOKUP($A158,data!table,MATCH($H$5&amp;"-"&amp;51,data!tableheader,0),0)="-","",VLOOKUP($A158,data!table,MATCH($H$5&amp;"-"&amp;51,data!tableheader,0),0)))</f>
      </c>
      <c r="J158" s="39"/>
      <c r="K158">
        <f>IF(ISNA(MATCH(A158,data!A:A,0)),0,1)</f>
        <v>0</v>
      </c>
    </row>
    <row r="159" spans="1:11" ht="25.5" customHeight="1">
      <c r="A159" s="223">
        <v>667</v>
      </c>
      <c r="B159" s="269" t="s">
        <v>759</v>
      </c>
      <c r="C159" s="49" t="s">
        <v>249</v>
      </c>
      <c r="D159" s="317">
        <f>IF(ISNA(VLOOKUP($A159,data!table,MATCH($D$5&amp;"-"&amp;31,data!tableheader,0),0)),"",IF(VLOOKUP($A159,data!table,MATCH($D$5&amp;"-"&amp;31,data!tableheader,0),0)="-","",VLOOKUP($A159,data!table,MATCH($D$5&amp;"-"&amp;31,data!tableheader,0),0)))</f>
      </c>
      <c r="E159" s="317">
        <f>IF(ISNA(VLOOKUP($A159,data!table,MATCH($D$5&amp;"-"&amp;51,data!tableheader,0),0)),"",IF(VLOOKUP($A159,data!table,MATCH($D$5&amp;"-"&amp;51,data!tableheader,0),0)="-","",VLOOKUP($A159,data!table,MATCH($D$5&amp;"-"&amp;51,data!tableheader,0),0)))</f>
      </c>
      <c r="F159" s="317">
        <f>IF(ISNA(VLOOKUP($A159,data!table,MATCH($F$5&amp;"-"&amp;31,data!tableheader,0),0)),"",IF(VLOOKUP($A159,data!table,MATCH($F$5&amp;"-"&amp;31,data!tableheader,0),0)="-","",VLOOKUP($A159,data!table,MATCH($F$5&amp;"-"&amp;31,data!tableheader,0),0)))</f>
      </c>
      <c r="G159" s="317">
        <f>IF(ISNA(VLOOKUP($A159,data!table,MATCH($F$5&amp;"-"&amp;51,data!tableheader,0),0)),"",IF(VLOOKUP($A159,data!table,MATCH($F$5&amp;"-"&amp;51,data!tableheader,0),0)="-","",VLOOKUP($A159,data!table,MATCH($F$5&amp;"-"&amp;51,data!tableheader,0),0)))</f>
      </c>
      <c r="H159" s="317">
        <f>IF(ISNA(VLOOKUP($A159,data!table,MATCH($H$5&amp;"-"&amp;31,data!tableheader,0),0)),"",IF(VLOOKUP($A159,data!table,MATCH($H$5&amp;"-"&amp;31,data!tableheader,0),0)="-","",VLOOKUP($A159,data!table,MATCH($H$5&amp;"-"&amp;31,data!tableheader,0),0)))</f>
      </c>
      <c r="I159" s="317">
        <f>IF(ISNA(VLOOKUP($A159,data!table,MATCH($H$5&amp;"-"&amp;51,data!tableheader,0),0)),"",IF(VLOOKUP($A159,data!table,MATCH($H$5&amp;"-"&amp;51,data!tableheader,0),0)="-","",VLOOKUP($A159,data!table,MATCH($H$5&amp;"-"&amp;51,data!tableheader,0),0)))</f>
      </c>
      <c r="J159" s="39"/>
      <c r="K159">
        <f>IF(ISNA(MATCH(A159,data!A:A,0)),0,1)</f>
        <v>0</v>
      </c>
    </row>
    <row r="160" spans="1:11" ht="25.5" customHeight="1">
      <c r="A160" s="223">
        <v>671</v>
      </c>
      <c r="B160" s="271" t="s">
        <v>760</v>
      </c>
      <c r="C160" s="49" t="s">
        <v>250</v>
      </c>
      <c r="D160" s="317">
        <f>IF(ISNA(VLOOKUP($A160,data!table,MATCH($D$5&amp;"-"&amp;31,data!tableheader,0),0)),"",IF(VLOOKUP($A160,data!table,MATCH($D$5&amp;"-"&amp;31,data!tableheader,0),0)="-","",VLOOKUP($A160,data!table,MATCH($D$5&amp;"-"&amp;31,data!tableheader,0),0)))</f>
      </c>
      <c r="E160" s="317">
        <f>IF(ISNA(VLOOKUP($A160,data!table,MATCH($D$5&amp;"-"&amp;51,data!tableheader,0),0)),"",IF(VLOOKUP($A160,data!table,MATCH($D$5&amp;"-"&amp;51,data!tableheader,0),0)="-","",VLOOKUP($A160,data!table,MATCH($D$5&amp;"-"&amp;51,data!tableheader,0),0)))</f>
      </c>
      <c r="F160" s="317">
        <f>IF(ISNA(VLOOKUP($A160,data!table,MATCH($F$5&amp;"-"&amp;31,data!tableheader,0),0)),"",IF(VLOOKUP($A160,data!table,MATCH($F$5&amp;"-"&amp;31,data!tableheader,0),0)="-","",VLOOKUP($A160,data!table,MATCH($F$5&amp;"-"&amp;31,data!tableheader,0),0)))</f>
      </c>
      <c r="G160" s="317">
        <f>IF(ISNA(VLOOKUP($A160,data!table,MATCH($F$5&amp;"-"&amp;51,data!tableheader,0),0)),"",IF(VLOOKUP($A160,data!table,MATCH($F$5&amp;"-"&amp;51,data!tableheader,0),0)="-","",VLOOKUP($A160,data!table,MATCH($F$5&amp;"-"&amp;51,data!tableheader,0),0)))</f>
      </c>
      <c r="H160" s="317">
        <f>IF(ISNA(VLOOKUP($A160,data!table,MATCH($H$5&amp;"-"&amp;31,data!tableheader,0),0)),"",IF(VLOOKUP($A160,data!table,MATCH($H$5&amp;"-"&amp;31,data!tableheader,0),0)="-","",VLOOKUP($A160,data!table,MATCH($H$5&amp;"-"&amp;31,data!tableheader,0),0)))</f>
      </c>
      <c r="I160" s="317">
        <f>IF(ISNA(VLOOKUP($A160,data!table,MATCH($H$5&amp;"-"&amp;51,data!tableheader,0),0)),"",IF(VLOOKUP($A160,data!table,MATCH($H$5&amp;"-"&amp;51,data!tableheader,0),0)="-","",VLOOKUP($A160,data!table,MATCH($H$5&amp;"-"&amp;51,data!tableheader,0),0)))</f>
      </c>
      <c r="J160" s="39"/>
      <c r="K160">
        <f>IF(ISNA(MATCH(A160,data!A:A,0)),0,1)</f>
        <v>0</v>
      </c>
    </row>
    <row r="161" spans="1:11" ht="25.5" customHeight="1">
      <c r="A161" s="223">
        <v>674</v>
      </c>
      <c r="B161" s="266" t="s">
        <v>761</v>
      </c>
      <c r="C161" s="49" t="s">
        <v>310</v>
      </c>
      <c r="D161" s="317">
        <f>IF(ISNA(VLOOKUP($A161,data!table,MATCH($D$5&amp;"-"&amp;31,data!tableheader,0),0)),"",IF(VLOOKUP($A161,data!table,MATCH($D$5&amp;"-"&amp;31,data!tableheader,0),0)="-","",VLOOKUP($A161,data!table,MATCH($D$5&amp;"-"&amp;31,data!tableheader,0),0)))</f>
      </c>
      <c r="E161" s="317">
        <f>IF(ISNA(VLOOKUP($A161,data!table,MATCH($D$5&amp;"-"&amp;51,data!tableheader,0),0)),"",IF(VLOOKUP($A161,data!table,MATCH($D$5&amp;"-"&amp;51,data!tableheader,0),0)="-","",VLOOKUP($A161,data!table,MATCH($D$5&amp;"-"&amp;51,data!tableheader,0),0)))</f>
      </c>
      <c r="F161" s="317">
        <f>IF(ISNA(VLOOKUP($A161,data!table,MATCH($F$5&amp;"-"&amp;31,data!tableheader,0),0)),"",IF(VLOOKUP($A161,data!table,MATCH($F$5&amp;"-"&amp;31,data!tableheader,0),0)="-","",VLOOKUP($A161,data!table,MATCH($F$5&amp;"-"&amp;31,data!tableheader,0),0)))</f>
      </c>
      <c r="G161" s="317">
        <f>IF(ISNA(VLOOKUP($A161,data!table,MATCH($F$5&amp;"-"&amp;51,data!tableheader,0),0)),"",IF(VLOOKUP($A161,data!table,MATCH($F$5&amp;"-"&amp;51,data!tableheader,0),0)="-","",VLOOKUP($A161,data!table,MATCH($F$5&amp;"-"&amp;51,data!tableheader,0),0)))</f>
      </c>
      <c r="H161" s="317">
        <f>IF(ISNA(VLOOKUP($A161,data!table,MATCH($H$5&amp;"-"&amp;31,data!tableheader,0),0)),"",IF(VLOOKUP($A161,data!table,MATCH($H$5&amp;"-"&amp;31,data!tableheader,0),0)="-","",VLOOKUP($A161,data!table,MATCH($H$5&amp;"-"&amp;31,data!tableheader,0),0)))</f>
      </c>
      <c r="I161" s="317">
        <f>IF(ISNA(VLOOKUP($A161,data!table,MATCH($H$5&amp;"-"&amp;51,data!tableheader,0),0)),"",IF(VLOOKUP($A161,data!table,MATCH($H$5&amp;"-"&amp;51,data!tableheader,0),0)="-","",VLOOKUP($A161,data!table,MATCH($H$5&amp;"-"&amp;51,data!tableheader,0),0)))</f>
      </c>
      <c r="J161" s="39"/>
      <c r="K161">
        <f>IF(ISNA(MATCH(A161,data!A:A,0)),0,1)</f>
        <v>0</v>
      </c>
    </row>
    <row r="162" spans="1:11" ht="25.5" customHeight="1">
      <c r="A162" s="223"/>
      <c r="B162" s="268"/>
      <c r="C162" s="50" t="s">
        <v>251</v>
      </c>
      <c r="D162" s="315"/>
      <c r="E162" s="316">
        <f>IF(Cubierta!$A$5="Excel Version",SUM(E163:E172),"")</f>
      </c>
      <c r="F162" s="315"/>
      <c r="G162" s="316">
        <f>IF(Cubierta!$A$5="Excel Version",SUM(G163:G172),"")</f>
      </c>
      <c r="H162" s="315"/>
      <c r="I162" s="316">
        <f>IF(Cubierta!$A$5="Excel Version",SUM(I163:I172),"")</f>
      </c>
      <c r="J162" s="39"/>
      <c r="K162">
        <f>IF(SUM(K163:K172)&gt;0,1,0)</f>
        <v>1</v>
      </c>
    </row>
    <row r="163" spans="1:11" ht="25.5" customHeight="1">
      <c r="A163" s="223">
        <v>687</v>
      </c>
      <c r="B163" s="269" t="s">
        <v>762</v>
      </c>
      <c r="C163" s="49" t="s">
        <v>414</v>
      </c>
      <c r="D163" s="317">
        <f>IF(ISNA(VLOOKUP($A163,data!table,MATCH($D$5&amp;"-"&amp;31,data!tableheader,0),0)),"",IF(VLOOKUP($A163,data!table,MATCH($D$5&amp;"-"&amp;31,data!tableheader,0),0)="-","",VLOOKUP($A163,data!table,MATCH($D$5&amp;"-"&amp;31,data!tableheader,0),0)))</f>
      </c>
      <c r="E163" s="317">
        <f>IF(ISNA(VLOOKUP($A163,data!table,MATCH($D$5&amp;"-"&amp;51,data!tableheader,0),0)),"",IF(VLOOKUP($A163,data!table,MATCH($D$5&amp;"-"&amp;51,data!tableheader,0),0)="-","",VLOOKUP($A163,data!table,MATCH($D$5&amp;"-"&amp;51,data!tableheader,0),0)))</f>
      </c>
      <c r="F163" s="317">
        <f>IF(ISNA(VLOOKUP($A163,data!table,MATCH($F$5&amp;"-"&amp;31,data!tableheader,0),0)),"",IF(VLOOKUP($A163,data!table,MATCH($F$5&amp;"-"&amp;31,data!tableheader,0),0)="-","",VLOOKUP($A163,data!table,MATCH($F$5&amp;"-"&amp;31,data!tableheader,0),0)))</f>
      </c>
      <c r="G163" s="317">
        <f>IF(ISNA(VLOOKUP($A163,data!table,MATCH($F$5&amp;"-"&amp;51,data!tableheader,0),0)),"",IF(VLOOKUP($A163,data!table,MATCH($F$5&amp;"-"&amp;51,data!tableheader,0),0)="-","",VLOOKUP($A163,data!table,MATCH($F$5&amp;"-"&amp;51,data!tableheader,0),0)))</f>
      </c>
      <c r="H163" s="317">
        <f>IF(ISNA(VLOOKUP($A163,data!table,MATCH($H$5&amp;"-"&amp;31,data!tableheader,0),0)),"",IF(VLOOKUP($A163,data!table,MATCH($H$5&amp;"-"&amp;31,data!tableheader,0),0)="-","",VLOOKUP($A163,data!table,MATCH($H$5&amp;"-"&amp;31,data!tableheader,0),0)))</f>
      </c>
      <c r="I163" s="317">
        <f>IF(ISNA(VLOOKUP($A163,data!table,MATCH($H$5&amp;"-"&amp;51,data!tableheader,0),0)),"",IF(VLOOKUP($A163,data!table,MATCH($H$5&amp;"-"&amp;51,data!tableheader,0),0)="-","",VLOOKUP($A163,data!table,MATCH($H$5&amp;"-"&amp;51,data!tableheader,0),0)))</f>
      </c>
      <c r="J163" s="39"/>
      <c r="K163">
        <f>IF(ISNA(MATCH(A163,data!A:A,0)),0,1)</f>
        <v>0</v>
      </c>
    </row>
    <row r="164" spans="1:11" ht="25.5" customHeight="1">
      <c r="A164" s="223">
        <v>689</v>
      </c>
      <c r="B164" s="269" t="s">
        <v>763</v>
      </c>
      <c r="C164" s="49" t="s">
        <v>471</v>
      </c>
      <c r="D164" s="317">
        <f>IF(ISNA(VLOOKUP($A164,data!table,MATCH($D$5&amp;"-"&amp;31,data!tableheader,0),0)),"",IF(VLOOKUP($A164,data!table,MATCH($D$5&amp;"-"&amp;31,data!tableheader,0),0)="-","",VLOOKUP($A164,data!table,MATCH($D$5&amp;"-"&amp;31,data!tableheader,0),0)))</f>
      </c>
      <c r="E164" s="317">
        <f>IF(ISNA(VLOOKUP($A164,data!table,MATCH($D$5&amp;"-"&amp;51,data!tableheader,0),0)),"",IF(VLOOKUP($A164,data!table,MATCH($D$5&amp;"-"&amp;51,data!tableheader,0),0)="-","",VLOOKUP($A164,data!table,MATCH($D$5&amp;"-"&amp;51,data!tableheader,0),0)))</f>
      </c>
      <c r="F164" s="317">
        <f>IF(ISNA(VLOOKUP($A164,data!table,MATCH($F$5&amp;"-"&amp;31,data!tableheader,0),0)),"",IF(VLOOKUP($A164,data!table,MATCH($F$5&amp;"-"&amp;31,data!tableheader,0),0)="-","",VLOOKUP($A164,data!table,MATCH($F$5&amp;"-"&amp;31,data!tableheader,0),0)))</f>
      </c>
      <c r="G164" s="317">
        <f>IF(ISNA(VLOOKUP($A164,data!table,MATCH($F$5&amp;"-"&amp;51,data!tableheader,0),0)),"",IF(VLOOKUP($A164,data!table,MATCH($F$5&amp;"-"&amp;51,data!tableheader,0),0)="-","",VLOOKUP($A164,data!table,MATCH($F$5&amp;"-"&amp;51,data!tableheader,0),0)))</f>
      </c>
      <c r="H164" s="317">
        <f>IF(ISNA(VLOOKUP($A164,data!table,MATCH($H$5&amp;"-"&amp;31,data!tableheader,0),0)),"",IF(VLOOKUP($A164,data!table,MATCH($H$5&amp;"-"&amp;31,data!tableheader,0),0)="-","",VLOOKUP($A164,data!table,MATCH($H$5&amp;"-"&amp;31,data!tableheader,0),0)))</f>
      </c>
      <c r="I164" s="317">
        <f>IF(ISNA(VLOOKUP($A164,data!table,MATCH($H$5&amp;"-"&amp;51,data!tableheader,0),0)),"",IF(VLOOKUP($A164,data!table,MATCH($H$5&amp;"-"&amp;51,data!tableheader,0),0)="-","",VLOOKUP($A164,data!table,MATCH($H$5&amp;"-"&amp;51,data!tableheader,0),0)))</f>
      </c>
      <c r="J164" s="39"/>
      <c r="K164">
        <f>IF(ISNA(MATCH(A164,data!A:A,0)),0,1)</f>
        <v>0</v>
      </c>
    </row>
    <row r="165" spans="1:11" ht="36" customHeight="1">
      <c r="A165" s="223">
        <v>692</v>
      </c>
      <c r="B165" s="269" t="s">
        <v>764</v>
      </c>
      <c r="C165" s="49" t="s">
        <v>252</v>
      </c>
      <c r="D165" s="317">
        <f>IF(ISNA(VLOOKUP($A165,data!table,MATCH($D$5&amp;"-"&amp;31,data!tableheader,0),0)),"",IF(VLOOKUP($A165,data!table,MATCH($D$5&amp;"-"&amp;31,data!tableheader,0),0)="-","",VLOOKUP($A165,data!table,MATCH($D$5&amp;"-"&amp;31,data!tableheader,0),0)))</f>
      </c>
      <c r="E165" s="317">
        <f>IF(ISNA(VLOOKUP($A165,data!table,MATCH($D$5&amp;"-"&amp;51,data!tableheader,0),0)),"",IF(VLOOKUP($A165,data!table,MATCH($D$5&amp;"-"&amp;51,data!tableheader,0),0)="-","",VLOOKUP($A165,data!table,MATCH($D$5&amp;"-"&amp;51,data!tableheader,0),0)))</f>
      </c>
      <c r="F165" s="317">
        <f>IF(ISNA(VLOOKUP($A165,data!table,MATCH($F$5&amp;"-"&amp;31,data!tableheader,0),0)),"",IF(VLOOKUP($A165,data!table,MATCH($F$5&amp;"-"&amp;31,data!tableheader,0),0)="-","",VLOOKUP($A165,data!table,MATCH($F$5&amp;"-"&amp;31,data!tableheader,0),0)))</f>
      </c>
      <c r="G165" s="317">
        <f>IF(ISNA(VLOOKUP($A165,data!table,MATCH($F$5&amp;"-"&amp;51,data!tableheader,0),0)),"",IF(VLOOKUP($A165,data!table,MATCH($F$5&amp;"-"&amp;51,data!tableheader,0),0)="-","",VLOOKUP($A165,data!table,MATCH($F$5&amp;"-"&amp;51,data!tableheader,0),0)))</f>
      </c>
      <c r="H165" s="317">
        <f>IF(ISNA(VLOOKUP($A165,data!table,MATCH($H$5&amp;"-"&amp;31,data!tableheader,0),0)),"",IF(VLOOKUP($A165,data!table,MATCH($H$5&amp;"-"&amp;31,data!tableheader,0),0)="-","",VLOOKUP($A165,data!table,MATCH($H$5&amp;"-"&amp;31,data!tableheader,0),0)))</f>
      </c>
      <c r="I165" s="317">
        <f>IF(ISNA(VLOOKUP($A165,data!table,MATCH($H$5&amp;"-"&amp;51,data!tableheader,0),0)),"",IF(VLOOKUP($A165,data!table,MATCH($H$5&amp;"-"&amp;51,data!tableheader,0),0)="-","",VLOOKUP($A165,data!table,MATCH($H$5&amp;"-"&amp;51,data!tableheader,0),0)))</f>
      </c>
      <c r="J165" s="39"/>
      <c r="K165">
        <f>IF(ISNA(MATCH(A165,data!A:A,0)),0,1)</f>
        <v>0</v>
      </c>
    </row>
    <row r="166" spans="1:11" ht="25.5" customHeight="1">
      <c r="A166" s="223">
        <v>693</v>
      </c>
      <c r="B166" s="269" t="s">
        <v>765</v>
      </c>
      <c r="C166" s="49" t="s">
        <v>253</v>
      </c>
      <c r="D166" s="317">
        <f>IF(ISNA(VLOOKUP($A166,data!table,MATCH($D$5&amp;"-"&amp;31,data!tableheader,0),0)),"",IF(VLOOKUP($A166,data!table,MATCH($D$5&amp;"-"&amp;31,data!tableheader,0),0)="-","",VLOOKUP($A166,data!table,MATCH($D$5&amp;"-"&amp;31,data!tableheader,0),0)))</f>
      </c>
      <c r="E166" s="317">
        <f>IF(ISNA(VLOOKUP($A166,data!table,MATCH($D$5&amp;"-"&amp;51,data!tableheader,0),0)),"",IF(VLOOKUP($A166,data!table,MATCH($D$5&amp;"-"&amp;51,data!tableheader,0),0)="-","",VLOOKUP($A166,data!table,MATCH($D$5&amp;"-"&amp;51,data!tableheader,0),0)))</f>
      </c>
      <c r="F166" s="317">
        <f>IF(ISNA(VLOOKUP($A166,data!table,MATCH($F$5&amp;"-"&amp;31,data!tableheader,0),0)),"",IF(VLOOKUP($A166,data!table,MATCH($F$5&amp;"-"&amp;31,data!tableheader,0),0)="-","",VLOOKUP($A166,data!table,MATCH($F$5&amp;"-"&amp;31,data!tableheader,0),0)))</f>
      </c>
      <c r="G166" s="317">
        <f>IF(ISNA(VLOOKUP($A166,data!table,MATCH($F$5&amp;"-"&amp;51,data!tableheader,0),0)),"",IF(VLOOKUP($A166,data!table,MATCH($F$5&amp;"-"&amp;51,data!tableheader,0),0)="-","",VLOOKUP($A166,data!table,MATCH($F$5&amp;"-"&amp;51,data!tableheader,0),0)))</f>
      </c>
      <c r="H166" s="317">
        <f>IF(ISNA(VLOOKUP($A166,data!table,MATCH($H$5&amp;"-"&amp;31,data!tableheader,0),0)),"",IF(VLOOKUP($A166,data!table,MATCH($H$5&amp;"-"&amp;31,data!tableheader,0),0)="-","",VLOOKUP($A166,data!table,MATCH($H$5&amp;"-"&amp;31,data!tableheader,0),0)))</f>
      </c>
      <c r="I166" s="317">
        <f>IF(ISNA(VLOOKUP($A166,data!table,MATCH($H$5&amp;"-"&amp;51,data!tableheader,0),0)),"",IF(VLOOKUP($A166,data!table,MATCH($H$5&amp;"-"&amp;51,data!tableheader,0),0)="-","",VLOOKUP($A166,data!table,MATCH($H$5&amp;"-"&amp;51,data!tableheader,0),0)))</f>
      </c>
      <c r="J166" s="39"/>
      <c r="K166">
        <f>IF(ISNA(MATCH(A166,data!A:A,0)),0,1)</f>
        <v>0</v>
      </c>
    </row>
    <row r="167" spans="1:11" ht="25.5" customHeight="1">
      <c r="A167" s="223">
        <v>698</v>
      </c>
      <c r="B167" s="269" t="s">
        <v>766</v>
      </c>
      <c r="C167" s="49" t="s">
        <v>254</v>
      </c>
      <c r="D167" s="317">
        <f>IF(ISNA(VLOOKUP($A167,data!table,MATCH($D$5&amp;"-"&amp;31,data!tableheader,0),0)),"",IF(VLOOKUP($A167,data!table,MATCH($D$5&amp;"-"&amp;31,data!tableheader,0),0)="-","",VLOOKUP($A167,data!table,MATCH($D$5&amp;"-"&amp;31,data!tableheader,0),0)))</f>
      </c>
      <c r="E167" s="317">
        <f>IF(ISNA(VLOOKUP($A167,data!table,MATCH($D$5&amp;"-"&amp;51,data!tableheader,0),0)),"",IF(VLOOKUP($A167,data!table,MATCH($D$5&amp;"-"&amp;51,data!tableheader,0),0)="-","",VLOOKUP($A167,data!table,MATCH($D$5&amp;"-"&amp;51,data!tableheader,0),0)))</f>
      </c>
      <c r="F167" s="317">
        <f>IF(ISNA(VLOOKUP($A167,data!table,MATCH($F$5&amp;"-"&amp;31,data!tableheader,0),0)),"",IF(VLOOKUP($A167,data!table,MATCH($F$5&amp;"-"&amp;31,data!tableheader,0),0)="-","",VLOOKUP($A167,data!table,MATCH($F$5&amp;"-"&amp;31,data!tableheader,0),0)))</f>
      </c>
      <c r="G167" s="317">
        <f>IF(ISNA(VLOOKUP($A167,data!table,MATCH($F$5&amp;"-"&amp;51,data!tableheader,0),0)),"",IF(VLOOKUP($A167,data!table,MATCH($F$5&amp;"-"&amp;51,data!tableheader,0),0)="-","",VLOOKUP($A167,data!table,MATCH($F$5&amp;"-"&amp;51,data!tableheader,0),0)))</f>
      </c>
      <c r="H167" s="317">
        <f>IF(ISNA(VLOOKUP($A167,data!table,MATCH($H$5&amp;"-"&amp;31,data!tableheader,0),0)),"",IF(VLOOKUP($A167,data!table,MATCH($H$5&amp;"-"&amp;31,data!tableheader,0),0)="-","",VLOOKUP($A167,data!table,MATCH($H$5&amp;"-"&amp;31,data!tableheader,0),0)))</f>
      </c>
      <c r="I167" s="317">
        <f>IF(ISNA(VLOOKUP($A167,data!table,MATCH($H$5&amp;"-"&amp;51,data!tableheader,0),0)),"",IF(VLOOKUP($A167,data!table,MATCH($H$5&amp;"-"&amp;51,data!tableheader,0),0)="-","",VLOOKUP($A167,data!table,MATCH($H$5&amp;"-"&amp;51,data!tableheader,0),0)))</f>
      </c>
      <c r="J167" s="39"/>
      <c r="K167">
        <f>IF(ISNA(MATCH(A167,data!A:A,0)),0,1)</f>
        <v>0</v>
      </c>
    </row>
    <row r="168" spans="1:11" ht="25.5" customHeight="1">
      <c r="A168" s="223">
        <v>702</v>
      </c>
      <c r="B168" s="269" t="s">
        <v>767</v>
      </c>
      <c r="C168" s="49" t="s">
        <v>311</v>
      </c>
      <c r="D168" s="317">
        <f>IF(ISNA(VLOOKUP($A168,data!table,MATCH($D$5&amp;"-"&amp;31,data!tableheader,0),0)),"",IF(VLOOKUP($A168,data!table,MATCH($D$5&amp;"-"&amp;31,data!tableheader,0),0)="-","",VLOOKUP($A168,data!table,MATCH($D$5&amp;"-"&amp;31,data!tableheader,0),0)))</f>
      </c>
      <c r="E168" s="317">
        <f>IF(ISNA(VLOOKUP($A168,data!table,MATCH($D$5&amp;"-"&amp;51,data!tableheader,0),0)),"",IF(VLOOKUP($A168,data!table,MATCH($D$5&amp;"-"&amp;51,data!tableheader,0),0)="-","",VLOOKUP($A168,data!table,MATCH($D$5&amp;"-"&amp;51,data!tableheader,0),0)))</f>
      </c>
      <c r="F168" s="317">
        <f>IF(ISNA(VLOOKUP($A168,data!table,MATCH($F$5&amp;"-"&amp;31,data!tableheader,0),0)),"",IF(VLOOKUP($A168,data!table,MATCH($F$5&amp;"-"&amp;31,data!tableheader,0),0)="-","",VLOOKUP($A168,data!table,MATCH($F$5&amp;"-"&amp;31,data!tableheader,0),0)))</f>
      </c>
      <c r="G168" s="317">
        <f>IF(ISNA(VLOOKUP($A168,data!table,MATCH($F$5&amp;"-"&amp;51,data!tableheader,0),0)),"",IF(VLOOKUP($A168,data!table,MATCH($F$5&amp;"-"&amp;51,data!tableheader,0),0)="-","",VLOOKUP($A168,data!table,MATCH($F$5&amp;"-"&amp;51,data!tableheader,0),0)))</f>
      </c>
      <c r="H168" s="317">
        <f>IF(ISNA(VLOOKUP($A168,data!table,MATCH($H$5&amp;"-"&amp;31,data!tableheader,0),0)),"",IF(VLOOKUP($A168,data!table,MATCH($H$5&amp;"-"&amp;31,data!tableheader,0),0)="-","",VLOOKUP($A168,data!table,MATCH($H$5&amp;"-"&amp;31,data!tableheader,0),0)))</f>
      </c>
      <c r="I168" s="317">
        <f>IF(ISNA(VLOOKUP($A168,data!table,MATCH($H$5&amp;"-"&amp;51,data!tableheader,0),0)),"",IF(VLOOKUP($A168,data!table,MATCH($H$5&amp;"-"&amp;51,data!tableheader,0),0)="-","",VLOOKUP($A168,data!table,MATCH($H$5&amp;"-"&amp;51,data!tableheader,0),0)))</f>
      </c>
      <c r="J168" s="39"/>
      <c r="K168">
        <f>IF(ISNA(MATCH(A168,data!A:A,0)),0,1)</f>
        <v>0</v>
      </c>
    </row>
    <row r="169" spans="1:11" ht="25.5" customHeight="1">
      <c r="A169" s="223">
        <v>711</v>
      </c>
      <c r="B169" s="269" t="s">
        <v>768</v>
      </c>
      <c r="C169" s="49" t="s">
        <v>312</v>
      </c>
      <c r="D169" s="317">
        <f>IF(ISNA(VLOOKUP($A169,data!table,MATCH($D$5&amp;"-"&amp;31,data!tableheader,0),0)),"",IF(VLOOKUP($A169,data!table,MATCH($D$5&amp;"-"&amp;31,data!tableheader,0),0)="-","",VLOOKUP($A169,data!table,MATCH($D$5&amp;"-"&amp;31,data!tableheader,0),0)))</f>
      </c>
      <c r="E169" s="317">
        <f>IF(ISNA(VLOOKUP($A169,data!table,MATCH($D$5&amp;"-"&amp;51,data!tableheader,0),0)),"",IF(VLOOKUP($A169,data!table,MATCH($D$5&amp;"-"&amp;51,data!tableheader,0),0)="-","",VLOOKUP($A169,data!table,MATCH($D$5&amp;"-"&amp;51,data!tableheader,0),0)))</f>
      </c>
      <c r="F169" s="317">
        <f>IF(ISNA(VLOOKUP($A169,data!table,MATCH($F$5&amp;"-"&amp;31,data!tableheader,0),0)),"",IF(VLOOKUP($A169,data!table,MATCH($F$5&amp;"-"&amp;31,data!tableheader,0),0)="-","",VLOOKUP($A169,data!table,MATCH($F$5&amp;"-"&amp;31,data!tableheader,0),0)))</f>
      </c>
      <c r="G169" s="317">
        <f>IF(ISNA(VLOOKUP($A169,data!table,MATCH($F$5&amp;"-"&amp;51,data!tableheader,0),0)),"",IF(VLOOKUP($A169,data!table,MATCH($F$5&amp;"-"&amp;51,data!tableheader,0),0)="-","",VLOOKUP($A169,data!table,MATCH($F$5&amp;"-"&amp;51,data!tableheader,0),0)))</f>
      </c>
      <c r="H169" s="317">
        <f>IF(ISNA(VLOOKUP($A169,data!table,MATCH($H$5&amp;"-"&amp;31,data!tableheader,0),0)),"",IF(VLOOKUP($A169,data!table,MATCH($H$5&amp;"-"&amp;31,data!tableheader,0),0)="-","",VLOOKUP($A169,data!table,MATCH($H$5&amp;"-"&amp;31,data!tableheader,0),0)))</f>
      </c>
      <c r="I169" s="317">
        <f>IF(ISNA(VLOOKUP($A169,data!table,MATCH($H$5&amp;"-"&amp;51,data!tableheader,0),0)),"",IF(VLOOKUP($A169,data!table,MATCH($H$5&amp;"-"&amp;51,data!tableheader,0),0)="-","",VLOOKUP($A169,data!table,MATCH($H$5&amp;"-"&amp;51,data!tableheader,0),0)))</f>
      </c>
      <c r="J169" s="39"/>
      <c r="K169">
        <f>IF(ISNA(MATCH(A169,data!A:A,0)),0,1)</f>
        <v>0</v>
      </c>
    </row>
    <row r="170" spans="1:11" ht="12.75">
      <c r="A170" s="223">
        <v>720</v>
      </c>
      <c r="B170" s="269" t="s">
        <v>769</v>
      </c>
      <c r="C170" s="49" t="s">
        <v>255</v>
      </c>
      <c r="D170" s="317">
        <f>IF(ISNA(VLOOKUP($A170,data!table,MATCH($D$5&amp;"-"&amp;31,data!tableheader,0),0)),"",IF(VLOOKUP($A170,data!table,MATCH($D$5&amp;"-"&amp;31,data!tableheader,0),0)="-","",VLOOKUP($A170,data!table,MATCH($D$5&amp;"-"&amp;31,data!tableheader,0),0)))</f>
      </c>
      <c r="E170" s="317">
        <f>IF(ISNA(VLOOKUP($A170,data!table,MATCH($D$5&amp;"-"&amp;51,data!tableheader,0),0)),"",IF(VLOOKUP($A170,data!table,MATCH($D$5&amp;"-"&amp;51,data!tableheader,0),0)="-","",VLOOKUP($A170,data!table,MATCH($D$5&amp;"-"&amp;51,data!tableheader,0),0)))</f>
      </c>
      <c r="F170" s="317">
        <f>IF(ISNA(VLOOKUP($A170,data!table,MATCH($F$5&amp;"-"&amp;31,data!tableheader,0),0)),"",IF(VLOOKUP($A170,data!table,MATCH($F$5&amp;"-"&amp;31,data!tableheader,0),0)="-","",VLOOKUP($A170,data!table,MATCH($F$5&amp;"-"&amp;31,data!tableheader,0),0)))</f>
      </c>
      <c r="G170" s="317">
        <f>IF(ISNA(VLOOKUP($A170,data!table,MATCH($F$5&amp;"-"&amp;51,data!tableheader,0),0)),"",IF(VLOOKUP($A170,data!table,MATCH($F$5&amp;"-"&amp;51,data!tableheader,0),0)="-","",VLOOKUP($A170,data!table,MATCH($F$5&amp;"-"&amp;51,data!tableheader,0),0)))</f>
      </c>
      <c r="H170" s="317">
        <f>IF(ISNA(VLOOKUP($A170,data!table,MATCH($H$5&amp;"-"&amp;31,data!tableheader,0),0)),"",IF(VLOOKUP($A170,data!table,MATCH($H$5&amp;"-"&amp;31,data!tableheader,0),0)="-","",VLOOKUP($A170,data!table,MATCH($H$5&amp;"-"&amp;31,data!tableheader,0),0)))</f>
      </c>
      <c r="I170" s="317">
        <f>IF(ISNA(VLOOKUP($A170,data!table,MATCH($H$5&amp;"-"&amp;51,data!tableheader,0),0)),"",IF(VLOOKUP($A170,data!table,MATCH($H$5&amp;"-"&amp;51,data!tableheader,0),0)="-","",VLOOKUP($A170,data!table,MATCH($H$5&amp;"-"&amp;51,data!tableheader,0),0)))</f>
      </c>
      <c r="J170" s="39"/>
      <c r="K170">
        <f>IF(ISNA(MATCH(A170,data!A:A,0)),0,1)</f>
        <v>0</v>
      </c>
    </row>
    <row r="171" spans="1:11" ht="25.5" customHeight="1">
      <c r="A171" s="223">
        <v>723</v>
      </c>
      <c r="B171" s="266" t="s">
        <v>770</v>
      </c>
      <c r="C171" s="49" t="s">
        <v>472</v>
      </c>
      <c r="D171" s="317">
        <f>IF(ISNA(VLOOKUP($A171,data!table,MATCH($D$5&amp;"-"&amp;31,data!tableheader,0),0)),"",IF(VLOOKUP($A171,data!table,MATCH($D$5&amp;"-"&amp;31,data!tableheader,0),0)="-","",VLOOKUP($A171,data!table,MATCH($D$5&amp;"-"&amp;31,data!tableheader,0),0)))</f>
      </c>
      <c r="E171" s="317">
        <f>IF(ISNA(VLOOKUP($A171,data!table,MATCH($D$5&amp;"-"&amp;51,data!tableheader,0),0)),"",IF(VLOOKUP($A171,data!table,MATCH($D$5&amp;"-"&amp;51,data!tableheader,0),0)="-","",VLOOKUP($A171,data!table,MATCH($D$5&amp;"-"&amp;51,data!tableheader,0),0)))</f>
      </c>
      <c r="F171" s="317">
        <f>IF(ISNA(VLOOKUP($A171,data!table,MATCH($F$5&amp;"-"&amp;31,data!tableheader,0),0)),"",IF(VLOOKUP($A171,data!table,MATCH($F$5&amp;"-"&amp;31,data!tableheader,0),0)="-","",VLOOKUP($A171,data!table,MATCH($F$5&amp;"-"&amp;31,data!tableheader,0),0)))</f>
      </c>
      <c r="G171" s="317">
        <f>IF(ISNA(VLOOKUP($A171,data!table,MATCH($F$5&amp;"-"&amp;51,data!tableheader,0),0)),"",IF(VLOOKUP($A171,data!table,MATCH($F$5&amp;"-"&amp;51,data!tableheader,0),0)="-","",VLOOKUP($A171,data!table,MATCH($F$5&amp;"-"&amp;51,data!tableheader,0),0)))</f>
      </c>
      <c r="H171" s="317">
        <f>IF(ISNA(VLOOKUP($A171,data!table,MATCH($H$5&amp;"-"&amp;31,data!tableheader,0),0)),"",IF(VLOOKUP($A171,data!table,MATCH($H$5&amp;"-"&amp;31,data!tableheader,0),0)="-","",VLOOKUP($A171,data!table,MATCH($H$5&amp;"-"&amp;31,data!tableheader,0),0)))</f>
      </c>
      <c r="I171" s="317">
        <f>IF(ISNA(VLOOKUP($A171,data!table,MATCH($H$5&amp;"-"&amp;51,data!tableheader,0),0)),"",IF(VLOOKUP($A171,data!table,MATCH($H$5&amp;"-"&amp;51,data!tableheader,0),0)="-","",VLOOKUP($A171,data!table,MATCH($H$5&amp;"-"&amp;51,data!tableheader,0),0)))</f>
      </c>
      <c r="J171" s="39"/>
      <c r="K171">
        <f>IF(ISNA(MATCH(A171,data!A:A,0)),0,1)</f>
        <v>0</v>
      </c>
    </row>
    <row r="172" spans="1:11" ht="25.5" customHeight="1">
      <c r="A172" s="223"/>
      <c r="B172" s="267"/>
      <c r="C172" s="224" t="s">
        <v>473</v>
      </c>
      <c r="D172" s="318"/>
      <c r="E172" s="317"/>
      <c r="F172" s="318"/>
      <c r="G172" s="317"/>
      <c r="H172" s="317"/>
      <c r="I172" s="317"/>
      <c r="J172" s="39"/>
      <c r="K172">
        <v>1</v>
      </c>
    </row>
    <row r="173" spans="1:11" ht="25.5" customHeight="1">
      <c r="A173" s="223"/>
      <c r="B173" s="268"/>
      <c r="C173" s="149" t="s">
        <v>379</v>
      </c>
      <c r="D173" s="315"/>
      <c r="E173" s="315"/>
      <c r="F173" s="315"/>
      <c r="G173" s="315"/>
      <c r="H173" s="315"/>
      <c r="I173" s="315"/>
      <c r="J173" s="39"/>
      <c r="K173">
        <f>IF(SUM(K174:K181)&gt;0,1,0)</f>
        <v>1</v>
      </c>
    </row>
    <row r="174" spans="1:11" ht="25.5" customHeight="1">
      <c r="A174" s="223">
        <v>636</v>
      </c>
      <c r="B174" s="269" t="s">
        <v>771</v>
      </c>
      <c r="C174" s="150" t="s">
        <v>313</v>
      </c>
      <c r="D174" s="317">
        <f>IF(ISNA(VLOOKUP($A174,data!table,MATCH($D$5&amp;"-"&amp;31,data!tableheader,0),0)),"",IF(VLOOKUP($A174,data!table,MATCH($D$5&amp;"-"&amp;31,data!tableheader,0),0)="-","",VLOOKUP($A174,data!table,MATCH($D$5&amp;"-"&amp;31,data!tableheader,0),0)))</f>
      </c>
      <c r="E174" s="317">
        <f>IF(ISNA(VLOOKUP($A174,data!table,MATCH($D$5&amp;"-"&amp;51,data!tableheader,0),0)),"",IF(VLOOKUP($A174,data!table,MATCH($D$5&amp;"-"&amp;51,data!tableheader,0),0)="-","",VLOOKUP($A174,data!table,MATCH($D$5&amp;"-"&amp;51,data!tableheader,0),0)))</f>
      </c>
      <c r="F174" s="317">
        <f>IF(ISNA(VLOOKUP($A174,data!table,MATCH($F$5&amp;"-"&amp;31,data!tableheader,0),0)),"",IF(VLOOKUP($A174,data!table,MATCH($F$5&amp;"-"&amp;31,data!tableheader,0),0)="-","",VLOOKUP($A174,data!table,MATCH($F$5&amp;"-"&amp;31,data!tableheader,0),0)))</f>
      </c>
      <c r="G174" s="317">
        <f>IF(ISNA(VLOOKUP($A174,data!table,MATCH($F$5&amp;"-"&amp;51,data!tableheader,0),0)),"",IF(VLOOKUP($A174,data!table,MATCH($F$5&amp;"-"&amp;51,data!tableheader,0),0)="-","",VLOOKUP($A174,data!table,MATCH($F$5&amp;"-"&amp;51,data!tableheader,0),0)))</f>
      </c>
      <c r="H174" s="317">
        <f>IF(ISNA(VLOOKUP($A174,data!table,MATCH($H$5&amp;"-"&amp;31,data!tableheader,0),0)),"",IF(VLOOKUP($A174,data!table,MATCH($H$5&amp;"-"&amp;31,data!tableheader,0),0)="-","",VLOOKUP($A174,data!table,MATCH($H$5&amp;"-"&amp;31,data!tableheader,0),0)))</f>
      </c>
      <c r="I174" s="317">
        <f>IF(ISNA(VLOOKUP($A174,data!table,MATCH($H$5&amp;"-"&amp;51,data!tableheader,0),0)),"",IF(VLOOKUP($A174,data!table,MATCH($H$5&amp;"-"&amp;51,data!tableheader,0),0)="-","",VLOOKUP($A174,data!table,MATCH($H$5&amp;"-"&amp;51,data!tableheader,0),0)))</f>
      </c>
      <c r="J174" s="39"/>
      <c r="K174">
        <f>IF(ISNA(MATCH(A174,data!A:A,0)),0,1)</f>
        <v>0</v>
      </c>
    </row>
    <row r="175" spans="1:11" ht="25.5" customHeight="1">
      <c r="A175" s="223">
        <v>637</v>
      </c>
      <c r="B175" s="266" t="s">
        <v>772</v>
      </c>
      <c r="C175" s="150" t="s">
        <v>314</v>
      </c>
      <c r="D175" s="317">
        <f>IF(ISNA(VLOOKUP($A175,data!table,MATCH($D$5&amp;"-"&amp;31,data!tableheader,0),0)),"",IF(VLOOKUP($A175,data!table,MATCH($D$5&amp;"-"&amp;31,data!tableheader,0),0)="-","",VLOOKUP($A175,data!table,MATCH($D$5&amp;"-"&amp;31,data!tableheader,0),0)))</f>
      </c>
      <c r="E175" s="317">
        <f>IF(ISNA(VLOOKUP($A175,data!table,MATCH($D$5&amp;"-"&amp;51,data!tableheader,0),0)),"",IF(VLOOKUP($A175,data!table,MATCH($D$5&amp;"-"&amp;51,data!tableheader,0),0)="-","",VLOOKUP($A175,data!table,MATCH($D$5&amp;"-"&amp;51,data!tableheader,0),0)))</f>
      </c>
      <c r="F175" s="317">
        <f>IF(ISNA(VLOOKUP($A175,data!table,MATCH($F$5&amp;"-"&amp;31,data!tableheader,0),0)),"",IF(VLOOKUP($A175,data!table,MATCH($F$5&amp;"-"&amp;31,data!tableheader,0),0)="-","",VLOOKUP($A175,data!table,MATCH($F$5&amp;"-"&amp;31,data!tableheader,0),0)))</f>
      </c>
      <c r="G175" s="317">
        <f>IF(ISNA(VLOOKUP($A175,data!table,MATCH($F$5&amp;"-"&amp;51,data!tableheader,0),0)),"",IF(VLOOKUP($A175,data!table,MATCH($F$5&amp;"-"&amp;51,data!tableheader,0),0)="-","",VLOOKUP($A175,data!table,MATCH($F$5&amp;"-"&amp;51,data!tableheader,0),0)))</f>
      </c>
      <c r="H175" s="317">
        <f>IF(ISNA(VLOOKUP($A175,data!table,MATCH($H$5&amp;"-"&amp;31,data!tableheader,0),0)),"",IF(VLOOKUP($A175,data!table,MATCH($H$5&amp;"-"&amp;31,data!tableheader,0),0)="-","",VLOOKUP($A175,data!table,MATCH($H$5&amp;"-"&amp;31,data!tableheader,0),0)))</f>
      </c>
      <c r="I175" s="317">
        <f>IF(ISNA(VLOOKUP($A175,data!table,MATCH($H$5&amp;"-"&amp;51,data!tableheader,0),0)),"",IF(VLOOKUP($A175,data!table,MATCH($H$5&amp;"-"&amp;51,data!tableheader,0),0)="-","",VLOOKUP($A175,data!table,MATCH($H$5&amp;"-"&amp;51,data!tableheader,0),0)))</f>
      </c>
      <c r="J175" s="39"/>
      <c r="K175">
        <f>IF(ISNA(MATCH(A175,data!A:A,0)),0,1)</f>
        <v>0</v>
      </c>
    </row>
    <row r="176" spans="1:11" ht="25.5" customHeight="1">
      <c r="A176" s="223">
        <v>638</v>
      </c>
      <c r="B176" s="266" t="s">
        <v>772</v>
      </c>
      <c r="C176" s="150" t="s">
        <v>315</v>
      </c>
      <c r="D176" s="317">
        <f>IF(ISNA(VLOOKUP($A176,data!table,MATCH($D$5&amp;"-"&amp;31,data!tableheader,0),0)),"",IF(VLOOKUP($A176,data!table,MATCH($D$5&amp;"-"&amp;31,data!tableheader,0),0)="-","",VLOOKUP($A176,data!table,MATCH($D$5&amp;"-"&amp;31,data!tableheader,0),0)))</f>
      </c>
      <c r="E176" s="317">
        <f>IF(ISNA(VLOOKUP($A176,data!table,MATCH($D$5&amp;"-"&amp;51,data!tableheader,0),0)),"",IF(VLOOKUP($A176,data!table,MATCH($D$5&amp;"-"&amp;51,data!tableheader,0),0)="-","",VLOOKUP($A176,data!table,MATCH($D$5&amp;"-"&amp;51,data!tableheader,0),0)))</f>
      </c>
      <c r="F176" s="317">
        <f>IF(ISNA(VLOOKUP($A176,data!table,MATCH($F$5&amp;"-"&amp;31,data!tableheader,0),0)),"",IF(VLOOKUP($A176,data!table,MATCH($F$5&amp;"-"&amp;31,data!tableheader,0),0)="-","",VLOOKUP($A176,data!table,MATCH($F$5&amp;"-"&amp;31,data!tableheader,0),0)))</f>
      </c>
      <c r="G176" s="317">
        <f>IF(ISNA(VLOOKUP($A176,data!table,MATCH($F$5&amp;"-"&amp;51,data!tableheader,0),0)),"",IF(VLOOKUP($A176,data!table,MATCH($F$5&amp;"-"&amp;51,data!tableheader,0),0)="-","",VLOOKUP($A176,data!table,MATCH($F$5&amp;"-"&amp;51,data!tableheader,0),0)))</f>
      </c>
      <c r="H176" s="317">
        <f>IF(ISNA(VLOOKUP($A176,data!table,MATCH($H$5&amp;"-"&amp;31,data!tableheader,0),0)),"",IF(VLOOKUP($A176,data!table,MATCH($H$5&amp;"-"&amp;31,data!tableheader,0),0)="-","",VLOOKUP($A176,data!table,MATCH($H$5&amp;"-"&amp;31,data!tableheader,0),0)))</f>
      </c>
      <c r="I176" s="317">
        <f>IF(ISNA(VLOOKUP($A176,data!table,MATCH($H$5&amp;"-"&amp;51,data!tableheader,0),0)),"",IF(VLOOKUP($A176,data!table,MATCH($H$5&amp;"-"&amp;51,data!tableheader,0),0)="-","",VLOOKUP($A176,data!table,MATCH($H$5&amp;"-"&amp;51,data!tableheader,0),0)))</f>
      </c>
      <c r="J176" s="39"/>
      <c r="K176">
        <f>IF(ISNA(MATCH(A176,data!A:A,0)),0,1)</f>
        <v>0</v>
      </c>
    </row>
    <row r="177" spans="1:11" ht="25.5" customHeight="1">
      <c r="A177" s="223">
        <v>639</v>
      </c>
      <c r="B177" s="266" t="s">
        <v>772</v>
      </c>
      <c r="C177" s="150" t="s">
        <v>474</v>
      </c>
      <c r="D177" s="317">
        <f>IF(ISNA(VLOOKUP($A177,data!table,MATCH($D$5&amp;"-"&amp;31,data!tableheader,0),0)),"",IF(VLOOKUP($A177,data!table,MATCH($D$5&amp;"-"&amp;31,data!tableheader,0),0)="-","",VLOOKUP($A177,data!table,MATCH($D$5&amp;"-"&amp;31,data!tableheader,0),0)))</f>
      </c>
      <c r="E177" s="317">
        <f>IF(ISNA(VLOOKUP($A177,data!table,MATCH($D$5&amp;"-"&amp;51,data!tableheader,0),0)),"",IF(VLOOKUP($A177,data!table,MATCH($D$5&amp;"-"&amp;51,data!tableheader,0),0)="-","",VLOOKUP($A177,data!table,MATCH($D$5&amp;"-"&amp;51,data!tableheader,0),0)))</f>
      </c>
      <c r="F177" s="317">
        <f>IF(ISNA(VLOOKUP($A177,data!table,MATCH($F$5&amp;"-"&amp;31,data!tableheader,0),0)),"",IF(VLOOKUP($A177,data!table,MATCH($F$5&amp;"-"&amp;31,data!tableheader,0),0)="-","",VLOOKUP($A177,data!table,MATCH($F$5&amp;"-"&amp;31,data!tableheader,0),0)))</f>
      </c>
      <c r="G177" s="317">
        <f>IF(ISNA(VLOOKUP($A177,data!table,MATCH($F$5&amp;"-"&amp;51,data!tableheader,0),0)),"",IF(VLOOKUP($A177,data!table,MATCH($F$5&amp;"-"&amp;51,data!tableheader,0),0)="-","",VLOOKUP($A177,data!table,MATCH($F$5&amp;"-"&amp;51,data!tableheader,0),0)))</f>
      </c>
      <c r="H177" s="317">
        <f>IF(ISNA(VLOOKUP($A177,data!table,MATCH($H$5&amp;"-"&amp;31,data!tableheader,0),0)),"",IF(VLOOKUP($A177,data!table,MATCH($H$5&amp;"-"&amp;31,data!tableheader,0),0)="-","",VLOOKUP($A177,data!table,MATCH($H$5&amp;"-"&amp;31,data!tableheader,0),0)))</f>
      </c>
      <c r="I177" s="317">
        <f>IF(ISNA(VLOOKUP($A177,data!table,MATCH($H$5&amp;"-"&amp;51,data!tableheader,0),0)),"",IF(VLOOKUP($A177,data!table,MATCH($H$5&amp;"-"&amp;51,data!tableheader,0),0)="-","",VLOOKUP($A177,data!table,MATCH($H$5&amp;"-"&amp;51,data!tableheader,0),0)))</f>
      </c>
      <c r="J177" s="39"/>
      <c r="K177">
        <f>IF(ISNA(MATCH(A177,data!A:A,0)),0,1)</f>
        <v>0</v>
      </c>
    </row>
    <row r="178" spans="1:11" ht="25.5" customHeight="1">
      <c r="A178" s="223">
        <v>640</v>
      </c>
      <c r="B178" s="266" t="s">
        <v>772</v>
      </c>
      <c r="C178" s="150" t="s">
        <v>317</v>
      </c>
      <c r="D178" s="317">
        <f>IF(ISNA(VLOOKUP($A178,data!table,MATCH($D$5&amp;"-"&amp;31,data!tableheader,0),0)),"",IF(VLOOKUP($A178,data!table,MATCH($D$5&amp;"-"&amp;31,data!tableheader,0),0)="-","",VLOOKUP($A178,data!table,MATCH($D$5&amp;"-"&amp;31,data!tableheader,0),0)))</f>
      </c>
      <c r="E178" s="317">
        <f>IF(ISNA(VLOOKUP($A178,data!table,MATCH($D$5&amp;"-"&amp;51,data!tableheader,0),0)),"",IF(VLOOKUP($A178,data!table,MATCH($D$5&amp;"-"&amp;51,data!tableheader,0),0)="-","",VLOOKUP($A178,data!table,MATCH($D$5&amp;"-"&amp;51,data!tableheader,0),0)))</f>
      </c>
      <c r="F178" s="317">
        <f>IF(ISNA(VLOOKUP($A178,data!table,MATCH($F$5&amp;"-"&amp;31,data!tableheader,0),0)),"",IF(VLOOKUP($A178,data!table,MATCH($F$5&amp;"-"&amp;31,data!tableheader,0),0)="-","",VLOOKUP($A178,data!table,MATCH($F$5&amp;"-"&amp;31,data!tableheader,0),0)))</f>
      </c>
      <c r="G178" s="317">
        <f>IF(ISNA(VLOOKUP($A178,data!table,MATCH($F$5&amp;"-"&amp;51,data!tableheader,0),0)),"",IF(VLOOKUP($A178,data!table,MATCH($F$5&amp;"-"&amp;51,data!tableheader,0),0)="-","",VLOOKUP($A178,data!table,MATCH($F$5&amp;"-"&amp;51,data!tableheader,0),0)))</f>
      </c>
      <c r="H178" s="317">
        <f>IF(ISNA(VLOOKUP($A178,data!table,MATCH($H$5&amp;"-"&amp;31,data!tableheader,0),0)),"",IF(VLOOKUP($A178,data!table,MATCH($H$5&amp;"-"&amp;31,data!tableheader,0),0)="-","",VLOOKUP($A178,data!table,MATCH($H$5&amp;"-"&amp;31,data!tableheader,0),0)))</f>
      </c>
      <c r="I178" s="317">
        <f>IF(ISNA(VLOOKUP($A178,data!table,MATCH($H$5&amp;"-"&amp;51,data!tableheader,0),0)),"",IF(VLOOKUP($A178,data!table,MATCH($H$5&amp;"-"&amp;51,data!tableheader,0),0)="-","",VLOOKUP($A178,data!table,MATCH($H$5&amp;"-"&amp;51,data!tableheader,0),0)))</f>
      </c>
      <c r="J178" s="39"/>
      <c r="K178">
        <f>IF(ISNA(MATCH(A178,data!A:A,0)),0,1)</f>
        <v>0</v>
      </c>
    </row>
    <row r="179" spans="1:11" ht="25.5" customHeight="1">
      <c r="A179" s="223">
        <v>641</v>
      </c>
      <c r="B179" s="269" t="s">
        <v>773</v>
      </c>
      <c r="C179" s="159" t="s">
        <v>316</v>
      </c>
      <c r="D179" s="317">
        <f>IF(ISNA(VLOOKUP($A179,data!table,MATCH($D$5&amp;"-"&amp;31,data!tableheader,0),0)),"",IF(VLOOKUP($A179,data!table,MATCH($D$5&amp;"-"&amp;31,data!tableheader,0),0)="-","",VLOOKUP($A179,data!table,MATCH($D$5&amp;"-"&amp;31,data!tableheader,0),0)))</f>
      </c>
      <c r="E179" s="317">
        <f>IF(ISNA(VLOOKUP($A179,data!table,MATCH($D$5&amp;"-"&amp;51,data!tableheader,0),0)),"",IF(VLOOKUP($A179,data!table,MATCH($D$5&amp;"-"&amp;51,data!tableheader,0),0)="-","",VLOOKUP($A179,data!table,MATCH($D$5&amp;"-"&amp;51,data!tableheader,0),0)))</f>
      </c>
      <c r="F179" s="317">
        <f>IF(ISNA(VLOOKUP($A179,data!table,MATCH($F$5&amp;"-"&amp;31,data!tableheader,0),0)),"",IF(VLOOKUP($A179,data!table,MATCH($F$5&amp;"-"&amp;31,data!tableheader,0),0)="-","",VLOOKUP($A179,data!table,MATCH($F$5&amp;"-"&amp;31,data!tableheader,0),0)))</f>
      </c>
      <c r="G179" s="317">
        <f>IF(ISNA(VLOOKUP($A179,data!table,MATCH($F$5&amp;"-"&amp;51,data!tableheader,0),0)),"",IF(VLOOKUP($A179,data!table,MATCH($F$5&amp;"-"&amp;51,data!tableheader,0),0)="-","",VLOOKUP($A179,data!table,MATCH($F$5&amp;"-"&amp;51,data!tableheader,0),0)))</f>
      </c>
      <c r="H179" s="317">
        <f>IF(ISNA(VLOOKUP($A179,data!table,MATCH($H$5&amp;"-"&amp;31,data!tableheader,0),0)),"",IF(VLOOKUP($A179,data!table,MATCH($H$5&amp;"-"&amp;31,data!tableheader,0),0)="-","",VLOOKUP($A179,data!table,MATCH($H$5&amp;"-"&amp;31,data!tableheader,0),0)))</f>
      </c>
      <c r="I179" s="317">
        <f>IF(ISNA(VLOOKUP($A179,data!table,MATCH($H$5&amp;"-"&amp;51,data!tableheader,0),0)),"",IF(VLOOKUP($A179,data!table,MATCH($H$5&amp;"-"&amp;51,data!tableheader,0),0)="-","",VLOOKUP($A179,data!table,MATCH($H$5&amp;"-"&amp;51,data!tableheader,0),0)))</f>
      </c>
      <c r="J179" s="39"/>
      <c r="K179">
        <f>IF(ISNA(MATCH(A179,data!A:A,0)),0,1)</f>
        <v>0</v>
      </c>
    </row>
    <row r="180" spans="1:11" ht="25.5" customHeight="1">
      <c r="A180" s="223">
        <v>651</v>
      </c>
      <c r="B180" s="266" t="s">
        <v>772</v>
      </c>
      <c r="C180" s="159" t="s">
        <v>475</v>
      </c>
      <c r="D180" s="317">
        <f>IF(ISNA(VLOOKUP($A180,data!table,MATCH($D$5&amp;"-"&amp;31,data!tableheader,0),0)),"",IF(VLOOKUP($A180,data!table,MATCH($D$5&amp;"-"&amp;31,data!tableheader,0),0)="-","",VLOOKUP($A180,data!table,MATCH($D$5&amp;"-"&amp;31,data!tableheader,0),0)))</f>
      </c>
      <c r="E180" s="317">
        <f>IF(ISNA(VLOOKUP($A180,data!table,MATCH($D$5&amp;"-"&amp;51,data!tableheader,0),0)),"",IF(VLOOKUP($A180,data!table,MATCH($D$5&amp;"-"&amp;51,data!tableheader,0),0)="-","",VLOOKUP($A180,data!table,MATCH($D$5&amp;"-"&amp;51,data!tableheader,0),0)))</f>
      </c>
      <c r="F180" s="317">
        <f>IF(ISNA(VLOOKUP($A180,data!table,MATCH($F$5&amp;"-"&amp;31,data!tableheader,0),0)),"",IF(VLOOKUP($A180,data!table,MATCH($F$5&amp;"-"&amp;31,data!tableheader,0),0)="-","",VLOOKUP($A180,data!table,MATCH($F$5&amp;"-"&amp;31,data!tableheader,0),0)))</f>
      </c>
      <c r="G180" s="317">
        <f>IF(ISNA(VLOOKUP($A180,data!table,MATCH($F$5&amp;"-"&amp;51,data!tableheader,0),0)),"",IF(VLOOKUP($A180,data!table,MATCH($F$5&amp;"-"&amp;51,data!tableheader,0),0)="-","",VLOOKUP($A180,data!table,MATCH($F$5&amp;"-"&amp;51,data!tableheader,0),0)))</f>
      </c>
      <c r="H180" s="317">
        <f>IF(ISNA(VLOOKUP($A180,data!table,MATCH($H$5&amp;"-"&amp;31,data!tableheader,0),0)),"",IF(VLOOKUP($A180,data!table,MATCH($H$5&amp;"-"&amp;31,data!tableheader,0),0)="-","",VLOOKUP($A180,data!table,MATCH($H$5&amp;"-"&amp;31,data!tableheader,0),0)))</f>
      </c>
      <c r="I180" s="317">
        <f>IF(ISNA(VLOOKUP($A180,data!table,MATCH($H$5&amp;"-"&amp;51,data!tableheader,0),0)),"",IF(VLOOKUP($A180,data!table,MATCH($H$5&amp;"-"&amp;51,data!tableheader,0),0)="-","",VLOOKUP($A180,data!table,MATCH($H$5&amp;"-"&amp;51,data!tableheader,0),0)))</f>
      </c>
      <c r="J180" s="39"/>
      <c r="K180">
        <f>IF(ISNA(MATCH(A180,data!A:A,0)),0,1)</f>
        <v>0</v>
      </c>
    </row>
    <row r="181" spans="1:11" ht="25.5" customHeight="1">
      <c r="A181" s="223"/>
      <c r="B181" s="274"/>
      <c r="C181" s="151" t="s">
        <v>476</v>
      </c>
      <c r="D181" s="319"/>
      <c r="E181" s="317"/>
      <c r="F181" s="317"/>
      <c r="G181" s="317"/>
      <c r="H181" s="317"/>
      <c r="I181" s="317"/>
      <c r="J181" s="39"/>
      <c r="K181">
        <v>1</v>
      </c>
    </row>
    <row r="182" spans="1:11" ht="25.5" customHeight="1">
      <c r="A182" s="223"/>
      <c r="B182" s="268"/>
      <c r="C182" s="149" t="s">
        <v>318</v>
      </c>
      <c r="D182" s="315"/>
      <c r="E182" s="315"/>
      <c r="F182" s="315"/>
      <c r="G182" s="315"/>
      <c r="H182" s="315"/>
      <c r="I182" s="315"/>
      <c r="J182" s="39"/>
      <c r="K182">
        <f>IF(SUM(K183:K190)&gt;0,1,0)</f>
        <v>0</v>
      </c>
    </row>
    <row r="183" spans="1:11" ht="25.5" customHeight="1">
      <c r="A183" s="223">
        <v>826</v>
      </c>
      <c r="B183" s="269" t="s">
        <v>774</v>
      </c>
      <c r="C183" s="148" t="s">
        <v>477</v>
      </c>
      <c r="D183" s="317">
        <f>IF(ISNA(VLOOKUP($A183,data!table,MATCH($D$5&amp;"-"&amp;31,data!tableheader,0),0)),"",IF(VLOOKUP($A183,data!table,MATCH($D$5&amp;"-"&amp;31,data!tableheader,0),0)="-","",VLOOKUP($A183,data!table,MATCH($D$5&amp;"-"&amp;31,data!tableheader,0),0)))</f>
      </c>
      <c r="E183" s="317">
        <f>IF(ISNA(VLOOKUP($A183,data!table,MATCH($D$5&amp;"-"&amp;51,data!tableheader,0),0)),"",IF(VLOOKUP($A183,data!table,MATCH($D$5&amp;"-"&amp;51,data!tableheader,0),0)="-","",VLOOKUP($A183,data!table,MATCH($D$5&amp;"-"&amp;51,data!tableheader,0),0)))</f>
      </c>
      <c r="F183" s="317">
        <f>IF(ISNA(VLOOKUP($A183,data!table,MATCH($F$5&amp;"-"&amp;31,data!tableheader,0),0)),"",IF(VLOOKUP($A183,data!table,MATCH($F$5&amp;"-"&amp;31,data!tableheader,0),0)="-","",VLOOKUP($A183,data!table,MATCH($F$5&amp;"-"&amp;31,data!tableheader,0),0)))</f>
      </c>
      <c r="G183" s="317">
        <f>IF(ISNA(VLOOKUP($A183,data!table,MATCH($F$5&amp;"-"&amp;51,data!tableheader,0),0)),"",IF(VLOOKUP($A183,data!table,MATCH($F$5&amp;"-"&amp;51,data!tableheader,0),0)="-","",VLOOKUP($A183,data!table,MATCH($F$5&amp;"-"&amp;51,data!tableheader,0),0)))</f>
      </c>
      <c r="H183" s="317">
        <f>IF(ISNA(VLOOKUP($A183,data!table,MATCH($H$5&amp;"-"&amp;31,data!tableheader,0),0)),"",IF(VLOOKUP($A183,data!table,MATCH($H$5&amp;"-"&amp;31,data!tableheader,0),0)="-","",VLOOKUP($A183,data!table,MATCH($H$5&amp;"-"&amp;31,data!tableheader,0),0)))</f>
      </c>
      <c r="I183" s="317">
        <f>IF(ISNA(VLOOKUP($A183,data!table,MATCH($H$5&amp;"-"&amp;51,data!tableheader,0),0)),"",IF(VLOOKUP($A183,data!table,MATCH($H$5&amp;"-"&amp;51,data!tableheader,0),0)="-","",VLOOKUP($A183,data!table,MATCH($H$5&amp;"-"&amp;51,data!tableheader,0),0)))</f>
      </c>
      <c r="J183" s="39"/>
      <c r="K183">
        <f>IF(ISNA(MATCH(A183,data!A:A,0)),0,1)</f>
        <v>0</v>
      </c>
    </row>
    <row r="184" spans="1:11" ht="25.5" customHeight="1">
      <c r="A184" s="223">
        <v>459</v>
      </c>
      <c r="B184" s="266" t="s">
        <v>770</v>
      </c>
      <c r="C184" s="148" t="s">
        <v>319</v>
      </c>
      <c r="D184" s="317">
        <f>IF(ISNA(VLOOKUP($A184,data!table,MATCH($D$5&amp;"-"&amp;31,data!tableheader,0),0)),"",IF(VLOOKUP($A184,data!table,MATCH($D$5&amp;"-"&amp;31,data!tableheader,0),0)="-","",VLOOKUP($A184,data!table,MATCH($D$5&amp;"-"&amp;31,data!tableheader,0),0)))</f>
      </c>
      <c r="E184" s="317">
        <f>IF(ISNA(VLOOKUP($A184,data!table,MATCH($D$5&amp;"-"&amp;51,data!tableheader,0),0)),"",IF(VLOOKUP($A184,data!table,MATCH($D$5&amp;"-"&amp;51,data!tableheader,0),0)="-","",VLOOKUP($A184,data!table,MATCH($D$5&amp;"-"&amp;51,data!tableheader,0),0)))</f>
      </c>
      <c r="F184" s="317">
        <f>IF(ISNA(VLOOKUP($A184,data!table,MATCH($F$5&amp;"-"&amp;31,data!tableheader,0),0)),"",IF(VLOOKUP($A184,data!table,MATCH($F$5&amp;"-"&amp;31,data!tableheader,0),0)="-","",VLOOKUP($A184,data!table,MATCH($F$5&amp;"-"&amp;31,data!tableheader,0),0)))</f>
      </c>
      <c r="G184" s="317">
        <f>IF(ISNA(VLOOKUP($A184,data!table,MATCH($F$5&amp;"-"&amp;51,data!tableheader,0),0)),"",IF(VLOOKUP($A184,data!table,MATCH($F$5&amp;"-"&amp;51,data!tableheader,0),0)="-","",VLOOKUP($A184,data!table,MATCH($F$5&amp;"-"&amp;51,data!tableheader,0),0)))</f>
      </c>
      <c r="H184" s="317">
        <f>IF(ISNA(VLOOKUP($A184,data!table,MATCH($H$5&amp;"-"&amp;31,data!tableheader,0),0)),"",IF(VLOOKUP($A184,data!table,MATCH($H$5&amp;"-"&amp;31,data!tableheader,0),0)="-","",VLOOKUP($A184,data!table,MATCH($H$5&amp;"-"&amp;31,data!tableheader,0),0)))</f>
      </c>
      <c r="I184" s="317">
        <f>IF(ISNA(VLOOKUP($A184,data!table,MATCH($H$5&amp;"-"&amp;51,data!tableheader,0),0)),"",IF(VLOOKUP($A184,data!table,MATCH($H$5&amp;"-"&amp;51,data!tableheader,0),0)="-","",VLOOKUP($A184,data!table,MATCH($H$5&amp;"-"&amp;51,data!tableheader,0),0)))</f>
      </c>
      <c r="J184" s="39"/>
      <c r="K184">
        <f>IF(ISNA(MATCH(A184,data!A:A,0)),0,1)</f>
        <v>0</v>
      </c>
    </row>
    <row r="185" spans="1:11" ht="25.5" customHeight="1">
      <c r="A185" s="223">
        <v>461</v>
      </c>
      <c r="B185" s="271" t="s">
        <v>775</v>
      </c>
      <c r="C185" s="148" t="s">
        <v>216</v>
      </c>
      <c r="D185" s="317">
        <f>IF(ISNA(VLOOKUP($A185,data!table,MATCH($D$5&amp;"-"&amp;31,data!tableheader,0),0)),"",IF(VLOOKUP($A185,data!table,MATCH($D$5&amp;"-"&amp;31,data!tableheader,0),0)="-","",VLOOKUP($A185,data!table,MATCH($D$5&amp;"-"&amp;31,data!tableheader,0),0)))</f>
      </c>
      <c r="E185" s="317">
        <f>IF(ISNA(VLOOKUP($A185,data!table,MATCH($D$5&amp;"-"&amp;51,data!tableheader,0),0)),"",IF(VLOOKUP($A185,data!table,MATCH($D$5&amp;"-"&amp;51,data!tableheader,0),0)="-","",VLOOKUP($A185,data!table,MATCH($D$5&amp;"-"&amp;51,data!tableheader,0),0)))</f>
      </c>
      <c r="F185" s="317">
        <f>IF(ISNA(VLOOKUP($A185,data!table,MATCH($F$5&amp;"-"&amp;31,data!tableheader,0),0)),"",IF(VLOOKUP($A185,data!table,MATCH($F$5&amp;"-"&amp;31,data!tableheader,0),0)="-","",VLOOKUP($A185,data!table,MATCH($F$5&amp;"-"&amp;31,data!tableheader,0),0)))</f>
      </c>
      <c r="G185" s="317">
        <f>IF(ISNA(VLOOKUP($A185,data!table,MATCH($F$5&amp;"-"&amp;51,data!tableheader,0),0)),"",IF(VLOOKUP($A185,data!table,MATCH($F$5&amp;"-"&amp;51,data!tableheader,0),0)="-","",VLOOKUP($A185,data!table,MATCH($F$5&amp;"-"&amp;51,data!tableheader,0),0)))</f>
      </c>
      <c r="H185" s="317">
        <f>IF(ISNA(VLOOKUP($A185,data!table,MATCH($H$5&amp;"-"&amp;31,data!tableheader,0),0)),"",IF(VLOOKUP($A185,data!table,MATCH($H$5&amp;"-"&amp;31,data!tableheader,0),0)="-","",VLOOKUP($A185,data!table,MATCH($H$5&amp;"-"&amp;31,data!tableheader,0),0)))</f>
      </c>
      <c r="I185" s="317">
        <f>IF(ISNA(VLOOKUP($A185,data!table,MATCH($H$5&amp;"-"&amp;51,data!tableheader,0),0)),"",IF(VLOOKUP($A185,data!table,MATCH($H$5&amp;"-"&amp;51,data!tableheader,0),0)="-","",VLOOKUP($A185,data!table,MATCH($H$5&amp;"-"&amp;51,data!tableheader,0),0)))</f>
      </c>
      <c r="J185" s="39"/>
      <c r="K185">
        <f>IF(ISNA(MATCH(A185,data!A:A,0)),0,1)</f>
        <v>0</v>
      </c>
    </row>
    <row r="186" spans="1:11" ht="25.5" customHeight="1">
      <c r="A186" s="223">
        <v>677</v>
      </c>
      <c r="B186" s="271" t="s">
        <v>776</v>
      </c>
      <c r="C186" s="148" t="s">
        <v>320</v>
      </c>
      <c r="D186" s="317">
        <f>IF(ISNA(VLOOKUP($A186,data!table,MATCH($D$5&amp;"-"&amp;31,data!tableheader,0),0)),"",IF(VLOOKUP($A186,data!table,MATCH($D$5&amp;"-"&amp;31,data!tableheader,0),0)="-","",VLOOKUP($A186,data!table,MATCH($D$5&amp;"-"&amp;31,data!tableheader,0),0)))</f>
      </c>
      <c r="E186" s="317">
        <f>IF(ISNA(VLOOKUP($A186,data!table,MATCH($D$5&amp;"-"&amp;51,data!tableheader,0),0)),"",IF(VLOOKUP($A186,data!table,MATCH($D$5&amp;"-"&amp;51,data!tableheader,0),0)="-","",VLOOKUP($A186,data!table,MATCH($D$5&amp;"-"&amp;51,data!tableheader,0),0)))</f>
      </c>
      <c r="F186" s="317">
        <f>IF(ISNA(VLOOKUP($A186,data!table,MATCH($F$5&amp;"-"&amp;31,data!tableheader,0),0)),"",IF(VLOOKUP($A186,data!table,MATCH($F$5&amp;"-"&amp;31,data!tableheader,0),0)="-","",VLOOKUP($A186,data!table,MATCH($F$5&amp;"-"&amp;31,data!tableheader,0),0)))</f>
      </c>
      <c r="G186" s="317">
        <f>IF(ISNA(VLOOKUP($A186,data!table,MATCH($F$5&amp;"-"&amp;51,data!tableheader,0),0)),"",IF(VLOOKUP($A186,data!table,MATCH($F$5&amp;"-"&amp;51,data!tableheader,0),0)="-","",VLOOKUP($A186,data!table,MATCH($F$5&amp;"-"&amp;51,data!tableheader,0),0)))</f>
      </c>
      <c r="H186" s="317">
        <f>IF(ISNA(VLOOKUP($A186,data!table,MATCH($H$5&amp;"-"&amp;31,data!tableheader,0),0)),"",IF(VLOOKUP($A186,data!table,MATCH($H$5&amp;"-"&amp;31,data!tableheader,0),0)="-","",VLOOKUP($A186,data!table,MATCH($H$5&amp;"-"&amp;31,data!tableheader,0),0)))</f>
      </c>
      <c r="I186" s="317">
        <f>IF(ISNA(VLOOKUP($A186,data!table,MATCH($H$5&amp;"-"&amp;51,data!tableheader,0),0)),"",IF(VLOOKUP($A186,data!table,MATCH($H$5&amp;"-"&amp;51,data!tableheader,0),0)="-","",VLOOKUP($A186,data!table,MATCH($H$5&amp;"-"&amp;51,data!tableheader,0),0)))</f>
      </c>
      <c r="J186" s="39"/>
      <c r="K186">
        <f>IF(ISNA(MATCH(A186,data!A:A,0)),0,1)</f>
        <v>0</v>
      </c>
    </row>
    <row r="187" spans="1:11" ht="25.5" customHeight="1">
      <c r="A187" s="223">
        <v>748</v>
      </c>
      <c r="B187" s="266" t="s">
        <v>761</v>
      </c>
      <c r="C187" s="148" t="s">
        <v>478</v>
      </c>
      <c r="D187" s="317">
        <f>IF(ISNA(VLOOKUP($A187,data!table,MATCH($D$5&amp;"-"&amp;31,data!tableheader,0),0)),"",IF(VLOOKUP($A187,data!table,MATCH($D$5&amp;"-"&amp;31,data!tableheader,0),0)="-","",VLOOKUP($A187,data!table,MATCH($D$5&amp;"-"&amp;31,data!tableheader,0),0)))</f>
      </c>
      <c r="E187" s="317">
        <f>IF(ISNA(VLOOKUP($A187,data!table,MATCH($D$5&amp;"-"&amp;51,data!tableheader,0),0)),"",IF(VLOOKUP($A187,data!table,MATCH($D$5&amp;"-"&amp;51,data!tableheader,0),0)="-","",VLOOKUP($A187,data!table,MATCH($D$5&amp;"-"&amp;51,data!tableheader,0),0)))</f>
      </c>
      <c r="F187" s="317">
        <f>IF(ISNA(VLOOKUP($A187,data!table,MATCH($F$5&amp;"-"&amp;31,data!tableheader,0),0)),"",IF(VLOOKUP($A187,data!table,MATCH($F$5&amp;"-"&amp;31,data!tableheader,0),0)="-","",VLOOKUP($A187,data!table,MATCH($F$5&amp;"-"&amp;31,data!tableheader,0),0)))</f>
      </c>
      <c r="G187" s="317">
        <f>IF(ISNA(VLOOKUP($A187,data!table,MATCH($F$5&amp;"-"&amp;51,data!tableheader,0),0)),"",IF(VLOOKUP($A187,data!table,MATCH($F$5&amp;"-"&amp;51,data!tableheader,0),0)="-","",VLOOKUP($A187,data!table,MATCH($F$5&amp;"-"&amp;51,data!tableheader,0),0)))</f>
      </c>
      <c r="H187" s="317">
        <f>IF(ISNA(VLOOKUP($A187,data!table,MATCH($H$5&amp;"-"&amp;31,data!tableheader,0),0)),"",IF(VLOOKUP($A187,data!table,MATCH($H$5&amp;"-"&amp;31,data!tableheader,0),0)="-","",VLOOKUP($A187,data!table,MATCH($H$5&amp;"-"&amp;31,data!tableheader,0),0)))</f>
      </c>
      <c r="I187" s="317">
        <f>IF(ISNA(VLOOKUP($A187,data!table,MATCH($H$5&amp;"-"&amp;51,data!tableheader,0),0)),"",IF(VLOOKUP($A187,data!table,MATCH($H$5&amp;"-"&amp;51,data!tableheader,0),0)="-","",VLOOKUP($A187,data!table,MATCH($H$5&amp;"-"&amp;51,data!tableheader,0),0)))</f>
      </c>
      <c r="J187" s="39"/>
      <c r="K187">
        <f>IF(ISNA(MATCH(A187,data!A:A,0)),0,1)</f>
        <v>0</v>
      </c>
    </row>
    <row r="188" spans="1:11" ht="25.5" customHeight="1">
      <c r="A188" s="223">
        <v>754</v>
      </c>
      <c r="B188" s="266" t="s">
        <v>761</v>
      </c>
      <c r="C188" s="148" t="s">
        <v>321</v>
      </c>
      <c r="D188" s="317">
        <f>IF(ISNA(VLOOKUP($A188,data!table,MATCH($D$5&amp;"-"&amp;31,data!tableheader,0),0)),"",IF(VLOOKUP($A188,data!table,MATCH($D$5&amp;"-"&amp;31,data!tableheader,0),0)="-","",VLOOKUP($A188,data!table,MATCH($D$5&amp;"-"&amp;31,data!tableheader,0),0)))</f>
      </c>
      <c r="E188" s="317">
        <f>IF(ISNA(VLOOKUP($A188,data!table,MATCH($D$5&amp;"-"&amp;51,data!tableheader,0),0)),"",IF(VLOOKUP($A188,data!table,MATCH($D$5&amp;"-"&amp;51,data!tableheader,0),0)="-","",VLOOKUP($A188,data!table,MATCH($D$5&amp;"-"&amp;51,data!tableheader,0),0)))</f>
      </c>
      <c r="F188" s="317">
        <f>IF(ISNA(VLOOKUP($A188,data!table,MATCH($F$5&amp;"-"&amp;31,data!tableheader,0),0)),"",IF(VLOOKUP($A188,data!table,MATCH($F$5&amp;"-"&amp;31,data!tableheader,0),0)="-","",VLOOKUP($A188,data!table,MATCH($F$5&amp;"-"&amp;31,data!tableheader,0),0)))</f>
      </c>
      <c r="G188" s="317">
        <f>IF(ISNA(VLOOKUP($A188,data!table,MATCH($F$5&amp;"-"&amp;51,data!tableheader,0),0)),"",IF(VLOOKUP($A188,data!table,MATCH($F$5&amp;"-"&amp;51,data!tableheader,0),0)="-","",VLOOKUP($A188,data!table,MATCH($F$5&amp;"-"&amp;51,data!tableheader,0),0)))</f>
      </c>
      <c r="H188" s="317">
        <f>IF(ISNA(VLOOKUP($A188,data!table,MATCH($H$5&amp;"-"&amp;31,data!tableheader,0),0)),"",IF(VLOOKUP($A188,data!table,MATCH($H$5&amp;"-"&amp;31,data!tableheader,0),0)="-","",VLOOKUP($A188,data!table,MATCH($H$5&amp;"-"&amp;31,data!tableheader,0),0)))</f>
      </c>
      <c r="I188" s="317">
        <f>IF(ISNA(VLOOKUP($A188,data!table,MATCH($H$5&amp;"-"&amp;51,data!tableheader,0),0)),"",IF(VLOOKUP($A188,data!table,MATCH($H$5&amp;"-"&amp;51,data!tableheader,0),0)="-","",VLOOKUP($A188,data!table,MATCH($H$5&amp;"-"&amp;51,data!tableheader,0),0)))</f>
      </c>
      <c r="J188" s="39"/>
      <c r="K188">
        <f>IF(ISNA(MATCH(A188,data!A:A,0)),0,1)</f>
        <v>0</v>
      </c>
    </row>
    <row r="189" spans="1:11" ht="25.5" customHeight="1">
      <c r="A189" s="223">
        <v>837</v>
      </c>
      <c r="B189" s="266" t="s">
        <v>777</v>
      </c>
      <c r="C189" s="148" t="s">
        <v>323</v>
      </c>
      <c r="D189" s="317">
        <f>IF(ISNA(VLOOKUP($A189,data!table,MATCH($D$5&amp;"-"&amp;31,data!tableheader,0),0)),"",IF(VLOOKUP($A189,data!table,MATCH($D$5&amp;"-"&amp;31,data!tableheader,0),0)="-","",VLOOKUP($A189,data!table,MATCH($D$5&amp;"-"&amp;31,data!tableheader,0),0)))</f>
      </c>
      <c r="E189" s="317">
        <f>IF(ISNA(VLOOKUP($A189,data!table,MATCH($D$5&amp;"-"&amp;51,data!tableheader,0),0)),"",IF(VLOOKUP($A189,data!table,MATCH($D$5&amp;"-"&amp;51,data!tableheader,0),0)="-","",VLOOKUP($A189,data!table,MATCH($D$5&amp;"-"&amp;51,data!tableheader,0),0)))</f>
      </c>
      <c r="F189" s="317">
        <f>IF(ISNA(VLOOKUP($A189,data!table,MATCH($F$5&amp;"-"&amp;31,data!tableheader,0),0)),"",IF(VLOOKUP($A189,data!table,MATCH($F$5&amp;"-"&amp;31,data!tableheader,0),0)="-","",VLOOKUP($A189,data!table,MATCH($F$5&amp;"-"&amp;31,data!tableheader,0),0)))</f>
      </c>
      <c r="G189" s="317">
        <f>IF(ISNA(VLOOKUP($A189,data!table,MATCH($F$5&amp;"-"&amp;51,data!tableheader,0),0)),"",IF(VLOOKUP($A189,data!table,MATCH($F$5&amp;"-"&amp;51,data!tableheader,0),0)="-","",VLOOKUP($A189,data!table,MATCH($F$5&amp;"-"&amp;51,data!tableheader,0),0)))</f>
      </c>
      <c r="H189" s="317">
        <f>IF(ISNA(VLOOKUP($A189,data!table,MATCH($H$5&amp;"-"&amp;31,data!tableheader,0),0)),"",IF(VLOOKUP($A189,data!table,MATCH($H$5&amp;"-"&amp;31,data!tableheader,0),0)="-","",VLOOKUP($A189,data!table,MATCH($H$5&amp;"-"&amp;31,data!tableheader,0),0)))</f>
      </c>
      <c r="I189" s="317">
        <f>IF(ISNA(VLOOKUP($A189,data!table,MATCH($H$5&amp;"-"&amp;51,data!tableheader,0),0)),"",IF(VLOOKUP($A189,data!table,MATCH($H$5&amp;"-"&amp;51,data!tableheader,0),0)="-","",VLOOKUP($A189,data!table,MATCH($H$5&amp;"-"&amp;51,data!tableheader,0),0)))</f>
      </c>
      <c r="J189" s="39"/>
      <c r="K189">
        <f>IF(ISNA(MATCH(A189,data!A:A,0)),0,1)</f>
        <v>0</v>
      </c>
    </row>
    <row r="190" spans="1:11" ht="25.5" customHeight="1">
      <c r="A190" s="223">
        <v>836</v>
      </c>
      <c r="B190" s="266" t="s">
        <v>777</v>
      </c>
      <c r="C190" s="148" t="s">
        <v>322</v>
      </c>
      <c r="D190" s="317">
        <f>IF(ISNA(VLOOKUP($A190,data!table,MATCH($D$5&amp;"-"&amp;31,data!tableheader,0),0)),"",IF(VLOOKUP($A190,data!table,MATCH($D$5&amp;"-"&amp;31,data!tableheader,0),0)="-","",VLOOKUP($A190,data!table,MATCH($D$5&amp;"-"&amp;31,data!tableheader,0),0)))</f>
      </c>
      <c r="E190" s="317">
        <f>IF(ISNA(VLOOKUP($A190,data!table,MATCH($D$5&amp;"-"&amp;51,data!tableheader,0),0)),"",IF(VLOOKUP($A190,data!table,MATCH($D$5&amp;"-"&amp;51,data!tableheader,0),0)="-","",VLOOKUP($A190,data!table,MATCH($D$5&amp;"-"&amp;51,data!tableheader,0),0)))</f>
      </c>
      <c r="F190" s="317">
        <f>IF(ISNA(VLOOKUP($A190,data!table,MATCH($F$5&amp;"-"&amp;31,data!tableheader,0),0)),"",IF(VLOOKUP($A190,data!table,MATCH($F$5&amp;"-"&amp;31,data!tableheader,0),0)="-","",VLOOKUP($A190,data!table,MATCH($F$5&amp;"-"&amp;31,data!tableheader,0),0)))</f>
      </c>
      <c r="G190" s="317">
        <f>IF(ISNA(VLOOKUP($A190,data!table,MATCH($F$5&amp;"-"&amp;51,data!tableheader,0),0)),"",IF(VLOOKUP($A190,data!table,MATCH($F$5&amp;"-"&amp;51,data!tableheader,0),0)="-","",VLOOKUP($A190,data!table,MATCH($F$5&amp;"-"&amp;51,data!tableheader,0),0)))</f>
      </c>
      <c r="H190" s="317">
        <f>IF(ISNA(VLOOKUP($A190,data!table,MATCH($H$5&amp;"-"&amp;31,data!tableheader,0),0)),"",IF(VLOOKUP($A190,data!table,MATCH($H$5&amp;"-"&amp;31,data!tableheader,0),0)="-","",VLOOKUP($A190,data!table,MATCH($H$5&amp;"-"&amp;31,data!tableheader,0),0)))</f>
      </c>
      <c r="I190" s="317">
        <f>IF(ISNA(VLOOKUP($A190,data!table,MATCH($H$5&amp;"-"&amp;51,data!tableheader,0),0)),"",IF(VLOOKUP($A190,data!table,MATCH($H$5&amp;"-"&amp;51,data!tableheader,0),0)="-","",VLOOKUP($A190,data!table,MATCH($H$5&amp;"-"&amp;51,data!tableheader,0),0)))</f>
      </c>
      <c r="J190" s="39"/>
      <c r="K190">
        <f>IF(ISNA(MATCH(A190,data!A:A,0)),0,1)</f>
        <v>0</v>
      </c>
    </row>
    <row r="191" spans="1:11" ht="25.5" customHeight="1">
      <c r="A191" s="223"/>
      <c r="B191" s="268"/>
      <c r="C191" s="149" t="s">
        <v>377</v>
      </c>
      <c r="D191" s="315"/>
      <c r="E191" s="315"/>
      <c r="F191" s="315"/>
      <c r="G191" s="315"/>
      <c r="H191" s="315"/>
      <c r="I191" s="315"/>
      <c r="J191" s="39"/>
      <c r="K191">
        <f>IF(SUM(K192:K199)&gt;0,1,0)</f>
        <v>1</v>
      </c>
    </row>
    <row r="192" spans="1:11" ht="25.5" customHeight="1">
      <c r="A192" s="223">
        <v>767</v>
      </c>
      <c r="B192" s="266" t="s">
        <v>701</v>
      </c>
      <c r="C192" s="49" t="s">
        <v>256</v>
      </c>
      <c r="D192" s="315"/>
      <c r="E192" s="317">
        <f>IF(ISNA(VLOOKUP($A192,data!table,MATCH($D$5&amp;"-"&amp;51,data!tableheader,0),0)),"",IF(VLOOKUP($A192,data!table,MATCH($D$5&amp;"-"&amp;51,data!tableheader,0),0)="-","",VLOOKUP($A192,data!table,MATCH($D$5&amp;"-"&amp;51,data!tableheader,0),0)))</f>
      </c>
      <c r="F192" s="315"/>
      <c r="G192" s="317">
        <f>IF(ISNA(VLOOKUP($A192,data!table,MATCH($F$5&amp;"-"&amp;51,data!tableheader,0),0)),"",IF(VLOOKUP($A192,data!table,MATCH($F$5&amp;"-"&amp;51,data!tableheader,0),0)="-","",VLOOKUP($A192,data!table,MATCH($F$5&amp;"-"&amp;51,data!tableheader,0),0)))</f>
      </c>
      <c r="H192" s="315"/>
      <c r="I192" s="317">
        <f>IF(ISNA(VLOOKUP($A192,data!table,MATCH($H$5&amp;"-"&amp;51,data!tableheader,0),0)),"",IF(VLOOKUP($A192,data!table,MATCH($H$5&amp;"-"&amp;51,data!tableheader,0),0)="-","",VLOOKUP($A192,data!table,MATCH($H$5&amp;"-"&amp;51,data!tableheader,0),0)))</f>
      </c>
      <c r="J192" s="39"/>
      <c r="K192">
        <f>IF(ISNA(MATCH(A192,data!A:A,0)),0,1)</f>
        <v>0</v>
      </c>
    </row>
    <row r="193" spans="1:11" ht="25.5" customHeight="1">
      <c r="A193" s="223">
        <v>780</v>
      </c>
      <c r="B193" s="266" t="s">
        <v>778</v>
      </c>
      <c r="C193" s="226" t="s">
        <v>324</v>
      </c>
      <c r="D193" s="317">
        <f>IF(ISNA(VLOOKUP($A193,data!table,MATCH($D$5&amp;"-"&amp;31,data!tableheader,0),0)),"",IF(VLOOKUP($A193,data!table,MATCH($D$5&amp;"-"&amp;31,data!tableheader,0),0)="-","",VLOOKUP($A193,data!table,MATCH($D$5&amp;"-"&amp;31,data!tableheader,0),0)))</f>
      </c>
      <c r="E193" s="317">
        <f>IF(ISNA(VLOOKUP($A193,data!table,MATCH($D$5&amp;"-"&amp;51,data!tableheader,0),0)),"",IF(VLOOKUP($A193,data!table,MATCH($D$5&amp;"-"&amp;51,data!tableheader,0),0)="-","",VLOOKUP($A193,data!table,MATCH($D$5&amp;"-"&amp;51,data!tableheader,0),0)))</f>
      </c>
      <c r="F193" s="317">
        <f>IF(ISNA(VLOOKUP($A193,data!table,MATCH($F$5&amp;"-"&amp;31,data!tableheader,0),0)),"",IF(VLOOKUP($A193,data!table,MATCH($F$5&amp;"-"&amp;31,data!tableheader,0),0)="-","",VLOOKUP($A193,data!table,MATCH($F$5&amp;"-"&amp;31,data!tableheader,0),0)))</f>
      </c>
      <c r="G193" s="317">
        <f>IF(ISNA(VLOOKUP($A193,data!table,MATCH($F$5&amp;"-"&amp;51,data!tableheader,0),0)),"",IF(VLOOKUP($A193,data!table,MATCH($F$5&amp;"-"&amp;51,data!tableheader,0),0)="-","",VLOOKUP($A193,data!table,MATCH($F$5&amp;"-"&amp;51,data!tableheader,0),0)))</f>
      </c>
      <c r="H193" s="317">
        <f>IF(ISNA(VLOOKUP($A193,data!table,MATCH($H$5&amp;"-"&amp;31,data!tableheader,0),0)),"",IF(VLOOKUP($A193,data!table,MATCH($H$5&amp;"-"&amp;31,data!tableheader,0),0)="-","",VLOOKUP($A193,data!table,MATCH($H$5&amp;"-"&amp;31,data!tableheader,0),0)))</f>
      </c>
      <c r="I193" s="317">
        <f>IF(ISNA(VLOOKUP($A193,data!table,MATCH($H$5&amp;"-"&amp;51,data!tableheader,0),0)),"",IF(VLOOKUP($A193,data!table,MATCH($H$5&amp;"-"&amp;51,data!tableheader,0),0)="-","",VLOOKUP($A193,data!table,MATCH($H$5&amp;"-"&amp;51,data!tableheader,0),0)))</f>
      </c>
      <c r="J193" s="39"/>
      <c r="K193">
        <f>IF(ISNA(MATCH(A193,data!A:A,0)),0,1)</f>
        <v>0</v>
      </c>
    </row>
    <row r="194" spans="1:11" ht="25.5" customHeight="1">
      <c r="A194" s="223">
        <v>782</v>
      </c>
      <c r="B194" s="266" t="s">
        <v>778</v>
      </c>
      <c r="C194" s="226" t="s">
        <v>637</v>
      </c>
      <c r="D194" s="317">
        <f>IF(ISNA(VLOOKUP($A194,data!table,MATCH($D$5&amp;"-"&amp;31,data!tableheader,0),0)),"",IF(VLOOKUP($A194,data!table,MATCH($D$5&amp;"-"&amp;31,data!tableheader,0),0)="-","",VLOOKUP($A194,data!table,MATCH($D$5&amp;"-"&amp;31,data!tableheader,0),0)))</f>
      </c>
      <c r="E194" s="317">
        <f>IF(ISNA(VLOOKUP($A194,data!table,MATCH($D$5&amp;"-"&amp;51,data!tableheader,0),0)),"",IF(VLOOKUP($A194,data!table,MATCH($D$5&amp;"-"&amp;51,data!tableheader,0),0)="-","",VLOOKUP($A194,data!table,MATCH($D$5&amp;"-"&amp;51,data!tableheader,0),0)))</f>
      </c>
      <c r="F194" s="317">
        <f>IF(ISNA(VLOOKUP($A194,data!table,MATCH($F$5&amp;"-"&amp;31,data!tableheader,0),0)),"",IF(VLOOKUP($A194,data!table,MATCH($F$5&amp;"-"&amp;31,data!tableheader,0),0)="-","",VLOOKUP($A194,data!table,MATCH($F$5&amp;"-"&amp;31,data!tableheader,0),0)))</f>
      </c>
      <c r="G194" s="317">
        <f>IF(ISNA(VLOOKUP($A194,data!table,MATCH($F$5&amp;"-"&amp;51,data!tableheader,0),0)),"",IF(VLOOKUP($A194,data!table,MATCH($F$5&amp;"-"&amp;51,data!tableheader,0),0)="-","",VLOOKUP($A194,data!table,MATCH($F$5&amp;"-"&amp;51,data!tableheader,0),0)))</f>
      </c>
      <c r="H194" s="317">
        <f>IF(ISNA(VLOOKUP($A194,data!table,MATCH($H$5&amp;"-"&amp;31,data!tableheader,0),0)),"",IF(VLOOKUP($A194,data!table,MATCH($H$5&amp;"-"&amp;31,data!tableheader,0),0)="-","",VLOOKUP($A194,data!table,MATCH($H$5&amp;"-"&amp;31,data!tableheader,0),0)))</f>
      </c>
      <c r="I194" s="317">
        <f>IF(ISNA(VLOOKUP($A194,data!table,MATCH($H$5&amp;"-"&amp;51,data!tableheader,0),0)),"",IF(VLOOKUP($A194,data!table,MATCH($H$5&amp;"-"&amp;51,data!tableheader,0),0)="-","",VLOOKUP($A194,data!table,MATCH($H$5&amp;"-"&amp;51,data!tableheader,0),0)))</f>
      </c>
      <c r="J194" s="39"/>
      <c r="K194">
        <f>IF(ISNA(MATCH(A194,data!A:A,0)),0,1)</f>
        <v>0</v>
      </c>
    </row>
    <row r="195" spans="1:11" ht="25.5" customHeight="1">
      <c r="A195" s="223">
        <v>987</v>
      </c>
      <c r="B195" s="269" t="s">
        <v>779</v>
      </c>
      <c r="C195" s="227" t="s">
        <v>479</v>
      </c>
      <c r="D195" s="315"/>
      <c r="E195" s="317">
        <f>IF(ISNA(VLOOKUP($A195,data!table,MATCH('Sect2 Utilizacion cultivos prim'!$E$5&amp;"-"&amp;51,data!tableheader,0),0)),"",IF(VLOOKUP($A195,data!table,MATCH('Sect2 Utilizacion cultivos prim'!$E$5&amp;"-"&amp;51,data!tableheader,0),0)="-","",VLOOKUP($A195,data!table,MATCH('Sect2 Utilizacion cultivos prim'!$E$5&amp;"-"&amp;51,data!tableheader,0),0)))</f>
      </c>
      <c r="F195" s="315"/>
      <c r="G195" s="317">
        <f>IF(ISNA(VLOOKUP($A195,data!table,MATCH('Sect2 Utilizacion cultivos prim'!$F$5&amp;"-"&amp;51,data!tableheader,0),0)),"",IF(VLOOKUP($A195,data!table,MATCH('Sect2 Utilizacion cultivos prim'!$F$5&amp;"-"&amp;51,data!tableheader,0),0)="-","",VLOOKUP($A195,data!table,MATCH('Sect2 Utilizacion cultivos prim'!$F$5&amp;"-"&amp;51,data!tableheader,0),0)))</f>
      </c>
      <c r="H195" s="315"/>
      <c r="I195" s="317">
        <f>IF(ISNA(VLOOKUP($A195,data!table,MATCH('Sect2 Utilizacion cultivos prim'!$G$5&amp;"-"&amp;51,data!tableheader,0),0)),"",IF(VLOOKUP($A195,data!table,MATCH('Sect2 Utilizacion cultivos prim'!$G$5&amp;"-"&amp;51,data!tableheader,0),0)="-","",VLOOKUP($A195,data!table,MATCH('Sect2 Utilizacion cultivos prim'!$G$5&amp;"-"&amp;51,data!tableheader,0),0)))</f>
      </c>
      <c r="J195" s="39"/>
      <c r="K195">
        <f>IF(ISNA(MATCH(A195,data!A:A,0)),0,1)</f>
        <v>0</v>
      </c>
    </row>
    <row r="196" spans="1:11" ht="25.5" customHeight="1">
      <c r="A196" s="223">
        <v>773</v>
      </c>
      <c r="B196" s="266" t="s">
        <v>780</v>
      </c>
      <c r="C196" s="227" t="s">
        <v>325</v>
      </c>
      <c r="D196" s="317">
        <f>IF(ISNA(VLOOKUP($A196,data!table,MATCH($D$5&amp;"-"&amp;31,data!tableheader,0),0)),"",IF(VLOOKUP($A196,data!table,MATCH($D$5&amp;"-"&amp;31,data!tableheader,0),0)="-","",VLOOKUP($A196,data!table,MATCH($D$5&amp;"-"&amp;31,data!tableheader,0),0)))</f>
      </c>
      <c r="E196" s="317">
        <f>IF(ISNA(VLOOKUP($A196,data!table,MATCH($D$5&amp;"-"&amp;51,data!tableheader,0),0)),"",IF(VLOOKUP($A196,data!table,MATCH($D$5&amp;"-"&amp;51,data!tableheader,0),0)="-","",VLOOKUP($A196,data!table,MATCH($D$5&amp;"-"&amp;51,data!tableheader,0),0)))</f>
      </c>
      <c r="F196" s="317">
        <f>IF(ISNA(VLOOKUP($A196,data!table,MATCH($F$5&amp;"-"&amp;31,data!tableheader,0),0)),"",IF(VLOOKUP($A196,data!table,MATCH($F$5&amp;"-"&amp;31,data!tableheader,0),0)="-","",VLOOKUP($A196,data!table,MATCH($F$5&amp;"-"&amp;31,data!tableheader,0),0)))</f>
      </c>
      <c r="G196" s="317">
        <f>IF(ISNA(VLOOKUP($A196,data!table,MATCH($F$5&amp;"-"&amp;51,data!tableheader,0),0)),"",IF(VLOOKUP($A196,data!table,MATCH($F$5&amp;"-"&amp;51,data!tableheader,0),0)="-","",VLOOKUP($A196,data!table,MATCH($F$5&amp;"-"&amp;51,data!tableheader,0),0)))</f>
      </c>
      <c r="H196" s="317">
        <f>IF(ISNA(VLOOKUP($A196,data!table,MATCH($H$5&amp;"-"&amp;31,data!tableheader,0),0)),"",IF(VLOOKUP($A196,data!table,MATCH($H$5&amp;"-"&amp;31,data!tableheader,0),0)="-","",VLOOKUP($A196,data!table,MATCH($H$5&amp;"-"&amp;31,data!tableheader,0),0)))</f>
      </c>
      <c r="I196" s="317">
        <f>IF(ISNA(VLOOKUP($A196,data!table,MATCH($H$5&amp;"-"&amp;51,data!tableheader,0),0)),"",IF(VLOOKUP($A196,data!table,MATCH($H$5&amp;"-"&amp;51,data!tableheader,0),0)="-","",VLOOKUP($A196,data!table,MATCH($H$5&amp;"-"&amp;51,data!tableheader,0),0)))</f>
      </c>
      <c r="J196" s="39"/>
      <c r="K196">
        <f>IF(ISNA(MATCH(A196,data!A:A,0)),0,1)</f>
        <v>0</v>
      </c>
    </row>
    <row r="197" spans="1:11" ht="25.5" customHeight="1">
      <c r="A197" s="223">
        <v>1185</v>
      </c>
      <c r="B197" s="269" t="s">
        <v>781</v>
      </c>
      <c r="C197" s="227" t="s">
        <v>326</v>
      </c>
      <c r="D197" s="315"/>
      <c r="E197" s="317">
        <f>IF(ISNA(VLOOKUP($A197,data!table,MATCH('Sect2 Utilizacion cultivos prim'!$E$5&amp;"-"&amp;51,data!tableheader,0),0)),"",IF(VLOOKUP($A197,data!table,MATCH('Sect2 Utilizacion cultivos prim'!$E$5&amp;"-"&amp;51,data!tableheader,0),0)="-","",VLOOKUP($A197,data!table,MATCH('Sect2 Utilizacion cultivos prim'!$E$5&amp;"-"&amp;51,data!tableheader,0),0)))</f>
      </c>
      <c r="F197" s="315"/>
      <c r="G197" s="317">
        <f>IF(ISNA(VLOOKUP($A197,data!table,MATCH('Sect2 Utilizacion cultivos prim'!$F$5&amp;"-"&amp;51,data!tableheader,0),0)),"",IF(VLOOKUP($A197,data!table,MATCH('Sect2 Utilizacion cultivos prim'!$F$5&amp;"-"&amp;51,data!tableheader,0),0)="-","",VLOOKUP($A197,data!table,MATCH('Sect2 Utilizacion cultivos prim'!$F$5&amp;"-"&amp;51,data!tableheader,0),0)))</f>
      </c>
      <c r="H197" s="315"/>
      <c r="I197" s="317">
        <f>IF(ISNA(VLOOKUP($A197,data!table,MATCH('Sect2 Utilizacion cultivos prim'!$G$5&amp;"-"&amp;51,data!tableheader,0),0)),"",IF(VLOOKUP($A197,data!table,MATCH('Sect2 Utilizacion cultivos prim'!$G$5&amp;"-"&amp;51,data!tableheader,0),0)="-","",VLOOKUP($A197,data!table,MATCH('Sect2 Utilizacion cultivos prim'!$G$5&amp;"-"&amp;51,data!tableheader,0),0)))</f>
      </c>
      <c r="J197" s="39"/>
      <c r="K197">
        <f>IF(ISNA(MATCH(A197,data!A:A,0)),0,1)</f>
        <v>0</v>
      </c>
    </row>
    <row r="198" spans="1:11" ht="25.5" customHeight="1">
      <c r="A198" s="223">
        <v>789</v>
      </c>
      <c r="B198" s="266" t="s">
        <v>782</v>
      </c>
      <c r="C198" s="228" t="s">
        <v>327</v>
      </c>
      <c r="D198" s="317">
        <f>IF(ISNA(VLOOKUP($A198,data!table,MATCH($D$5&amp;"-"&amp;31,data!tableheader,0),0)),"",IF(VLOOKUP($A198,data!table,MATCH($D$5&amp;"-"&amp;31,data!tableheader,0),0)="-","",VLOOKUP($A198,data!table,MATCH($D$5&amp;"-"&amp;31,data!tableheader,0),0)))</f>
      </c>
      <c r="E198" s="317">
        <f>IF(ISNA(VLOOKUP($A198,data!table,MATCH($D$5&amp;"-"&amp;51,data!tableheader,0),0)),"",IF(VLOOKUP($A198,data!table,MATCH($D$5&amp;"-"&amp;51,data!tableheader,0),0)="-","",VLOOKUP($A198,data!table,MATCH($D$5&amp;"-"&amp;51,data!tableheader,0),0)))</f>
      </c>
      <c r="F198" s="317">
        <f>IF(ISNA(VLOOKUP($A198,data!table,MATCH($F$5&amp;"-"&amp;31,data!tableheader,0),0)),"",IF(VLOOKUP($A198,data!table,MATCH($F$5&amp;"-"&amp;31,data!tableheader,0),0)="-","",VLOOKUP($A198,data!table,MATCH($F$5&amp;"-"&amp;31,data!tableheader,0),0)))</f>
      </c>
      <c r="G198" s="317">
        <f>IF(ISNA(VLOOKUP($A198,data!table,MATCH($F$5&amp;"-"&amp;51,data!tableheader,0),0)),"",IF(VLOOKUP($A198,data!table,MATCH($F$5&amp;"-"&amp;51,data!tableheader,0),0)="-","",VLOOKUP($A198,data!table,MATCH($F$5&amp;"-"&amp;51,data!tableheader,0),0)))</f>
      </c>
      <c r="H198" s="317">
        <f>IF(ISNA(VLOOKUP($A198,data!table,MATCH($H$5&amp;"-"&amp;31,data!tableheader,0),0)),"",IF(VLOOKUP($A198,data!table,MATCH($H$5&amp;"-"&amp;31,data!tableheader,0),0)="-","",VLOOKUP($A198,data!table,MATCH($H$5&amp;"-"&amp;31,data!tableheader,0),0)))</f>
      </c>
      <c r="I198" s="317">
        <f>IF(ISNA(VLOOKUP($A198,data!table,MATCH($H$5&amp;"-"&amp;51,data!tableheader,0),0)),"",IF(VLOOKUP($A198,data!table,MATCH($H$5&amp;"-"&amp;51,data!tableheader,0),0)="-","",VLOOKUP($A198,data!table,MATCH($H$5&amp;"-"&amp;51,data!tableheader,0),0)))</f>
      </c>
      <c r="J198" s="39"/>
      <c r="K198">
        <f>IF(ISNA(MATCH(A198,data!A:A,0)),0,1)</f>
        <v>0</v>
      </c>
    </row>
    <row r="199" spans="1:11" ht="25.5" customHeight="1">
      <c r="A199" s="229"/>
      <c r="B199" s="265"/>
      <c r="C199" s="230" t="s">
        <v>480</v>
      </c>
      <c r="D199" s="320"/>
      <c r="E199" s="321"/>
      <c r="F199" s="321"/>
      <c r="G199" s="321"/>
      <c r="H199" s="321"/>
      <c r="I199" s="321"/>
      <c r="J199" s="46"/>
      <c r="K199">
        <v>1</v>
      </c>
    </row>
    <row r="200" spans="1:10" ht="20.25" customHeight="1">
      <c r="A200" s="231" t="s">
        <v>61</v>
      </c>
      <c r="B200" s="232"/>
      <c r="C200" s="232"/>
      <c r="D200" s="233"/>
      <c r="E200" s="233"/>
      <c r="F200" s="233"/>
      <c r="G200" s="233"/>
      <c r="H200" s="233"/>
      <c r="I200" s="233"/>
      <c r="J200" s="234"/>
    </row>
    <row r="201" spans="1:10" ht="21" customHeight="1">
      <c r="A201" s="380"/>
      <c r="B201" s="381"/>
      <c r="C201" s="381"/>
      <c r="D201" s="381"/>
      <c r="E201" s="381"/>
      <c r="F201" s="381"/>
      <c r="G201" s="381"/>
      <c r="H201" s="381"/>
      <c r="I201" s="381"/>
      <c r="J201" s="382"/>
    </row>
    <row r="202" spans="1:10" ht="21" customHeight="1">
      <c r="A202" s="380"/>
      <c r="B202" s="381"/>
      <c r="C202" s="381"/>
      <c r="D202" s="381"/>
      <c r="E202" s="381"/>
      <c r="F202" s="381"/>
      <c r="G202" s="381"/>
      <c r="H202" s="381"/>
      <c r="I202" s="381"/>
      <c r="J202" s="382"/>
    </row>
    <row r="203" spans="1:10" ht="21" customHeight="1">
      <c r="A203" s="380"/>
      <c r="B203" s="381"/>
      <c r="C203" s="381"/>
      <c r="D203" s="381"/>
      <c r="E203" s="381"/>
      <c r="F203" s="381"/>
      <c r="G203" s="381"/>
      <c r="H203" s="381"/>
      <c r="I203" s="381"/>
      <c r="J203" s="382"/>
    </row>
    <row r="204" spans="1:10" ht="21" customHeight="1">
      <c r="A204" s="380"/>
      <c r="B204" s="381"/>
      <c r="C204" s="381"/>
      <c r="D204" s="381"/>
      <c r="E204" s="381"/>
      <c r="F204" s="381"/>
      <c r="G204" s="381"/>
      <c r="H204" s="381"/>
      <c r="I204" s="381"/>
      <c r="J204" s="382"/>
    </row>
    <row r="205" spans="1:10" ht="21" customHeight="1">
      <c r="A205" s="383"/>
      <c r="B205" s="384"/>
      <c r="C205" s="384"/>
      <c r="D205" s="384"/>
      <c r="E205" s="384"/>
      <c r="F205" s="384"/>
      <c r="G205" s="384"/>
      <c r="H205" s="384"/>
      <c r="I205" s="384"/>
      <c r="J205" s="385"/>
    </row>
  </sheetData>
  <sheetProtection/>
  <mergeCells count="11">
    <mergeCell ref="A3:J3"/>
    <mergeCell ref="A201:J201"/>
    <mergeCell ref="A202:J202"/>
    <mergeCell ref="A204:J204"/>
    <mergeCell ref="A205:J205"/>
    <mergeCell ref="A203:J203"/>
    <mergeCell ref="C1:J1"/>
    <mergeCell ref="A2:J2"/>
    <mergeCell ref="A4:J4"/>
    <mergeCell ref="A5:A6"/>
    <mergeCell ref="C5:C6"/>
  </mergeCells>
  <printOptions gridLines="1" horizontalCentered="1"/>
  <pageMargins left="0.2" right="0.2" top="0.984251968503937" bottom="0.7086614173228347" header="0.5118110236220472" footer="0.5118110236220472"/>
  <pageSetup horizontalDpi="600" verticalDpi="600" orientation="landscape" scale="65" r:id="rId2"/>
  <headerFooter alignWithMargins="0">
    <oddFooter>&amp;RSección 1: Producción de Cultivos Primarios (Alimentación) &amp;P/&amp;N</oddFooter>
  </headerFooter>
  <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1:I274"/>
  <sheetViews>
    <sheetView zoomScaleSheetLayoutView="50" zoomScalePageLayoutView="0" workbookViewId="0" topLeftCell="A1">
      <selection activeCell="E7" sqref="E7:G268"/>
    </sheetView>
  </sheetViews>
  <sheetFormatPr defaultColWidth="9.140625" defaultRowHeight="12.75"/>
  <cols>
    <col min="1" max="2" width="8.140625" style="0" customWidth="1"/>
    <col min="3" max="3" width="24.57421875" style="0" customWidth="1"/>
    <col min="4" max="7" width="23.28125" style="0" customWidth="1"/>
    <col min="8" max="8" width="50.7109375" style="0" customWidth="1"/>
  </cols>
  <sheetData>
    <row r="1" spans="1:8" ht="55.5" customHeight="1">
      <c r="A1" s="183"/>
      <c r="B1" s="183"/>
      <c r="C1" s="409" t="s">
        <v>356</v>
      </c>
      <c r="D1" s="409"/>
      <c r="E1" s="409"/>
      <c r="F1" s="409"/>
      <c r="G1" s="409"/>
      <c r="H1" s="410"/>
    </row>
    <row r="2" spans="1:8" ht="41.25" customHeight="1">
      <c r="A2" s="261" t="s">
        <v>545</v>
      </c>
      <c r="B2" s="261"/>
      <c r="C2" s="261"/>
      <c r="D2" s="261"/>
      <c r="E2" s="261"/>
      <c r="F2" s="261"/>
      <c r="G2" s="261"/>
      <c r="H2" s="262"/>
    </row>
    <row r="3" spans="1:8" ht="18.75" customHeight="1">
      <c r="A3" s="416" t="s">
        <v>861</v>
      </c>
      <c r="B3" s="417"/>
      <c r="C3" s="417"/>
      <c r="D3" s="417"/>
      <c r="E3" s="417"/>
      <c r="F3" s="417"/>
      <c r="G3" s="417"/>
      <c r="H3" s="418"/>
    </row>
    <row r="4" spans="1:8" ht="18.75" customHeight="1">
      <c r="A4" s="419"/>
      <c r="B4" s="420"/>
      <c r="C4" s="420"/>
      <c r="D4" s="420"/>
      <c r="E4" s="420"/>
      <c r="F4" s="420"/>
      <c r="G4" s="420"/>
      <c r="H4" s="421"/>
    </row>
    <row r="5" spans="1:8" ht="12.75" customHeight="1">
      <c r="A5" s="411" t="s">
        <v>783</v>
      </c>
      <c r="B5" s="422" t="s">
        <v>828</v>
      </c>
      <c r="C5" s="397" t="s">
        <v>96</v>
      </c>
      <c r="D5" s="414" t="s">
        <v>10</v>
      </c>
      <c r="E5" s="184">
        <v>2006</v>
      </c>
      <c r="F5" s="184">
        <f>E5+1</f>
        <v>2007</v>
      </c>
      <c r="G5" s="185">
        <f>F5+1</f>
        <v>2008</v>
      </c>
      <c r="H5" s="43" t="s">
        <v>134</v>
      </c>
    </row>
    <row r="6" spans="1:8" ht="63" customHeight="1">
      <c r="A6" s="412"/>
      <c r="B6" s="423"/>
      <c r="C6" s="413"/>
      <c r="D6" s="415"/>
      <c r="E6" s="186" t="s">
        <v>11</v>
      </c>
      <c r="F6" s="186" t="s">
        <v>11</v>
      </c>
      <c r="G6" s="186" t="s">
        <v>11</v>
      </c>
      <c r="H6" s="89" t="s">
        <v>99</v>
      </c>
    </row>
    <row r="7" spans="1:9" ht="25.5" customHeight="1">
      <c r="A7" s="187"/>
      <c r="B7" s="286"/>
      <c r="C7" s="48" t="s">
        <v>152</v>
      </c>
      <c r="D7" s="188"/>
      <c r="E7" s="322"/>
      <c r="F7" s="322"/>
      <c r="G7" s="322"/>
      <c r="H7" s="38"/>
      <c r="I7">
        <f>IF(SUM(I8:I75)&gt;0,1,0)</f>
        <v>1</v>
      </c>
    </row>
    <row r="8" spans="1:9" ht="25.5" customHeight="1">
      <c r="A8" s="189">
        <v>15</v>
      </c>
      <c r="B8" s="283" t="s">
        <v>657</v>
      </c>
      <c r="C8" s="49" t="s">
        <v>139</v>
      </c>
      <c r="D8" s="191" t="s">
        <v>633</v>
      </c>
      <c r="E8" s="323"/>
      <c r="F8" s="323"/>
      <c r="G8" s="323"/>
      <c r="H8" s="39"/>
      <c r="I8">
        <f>IF(ISNA(MATCH(A8,data!A:A,0)),0,1)</f>
        <v>0</v>
      </c>
    </row>
    <row r="9" spans="1:9" ht="25.5" customHeight="1">
      <c r="A9" s="189"/>
      <c r="B9" s="287"/>
      <c r="C9" s="190"/>
      <c r="D9" s="191" t="s">
        <v>611</v>
      </c>
      <c r="E9" s="323"/>
      <c r="F9" s="323"/>
      <c r="G9" s="323"/>
      <c r="H9" s="39"/>
      <c r="I9">
        <f>I8</f>
        <v>0</v>
      </c>
    </row>
    <row r="10" spans="1:9" ht="25.5" customHeight="1">
      <c r="A10" s="189"/>
      <c r="B10" s="287"/>
      <c r="C10" s="190"/>
      <c r="D10" s="191" t="s">
        <v>641</v>
      </c>
      <c r="E10" s="323"/>
      <c r="F10" s="323"/>
      <c r="G10" s="323"/>
      <c r="H10" s="39"/>
      <c r="I10">
        <f>I9</f>
        <v>0</v>
      </c>
    </row>
    <row r="11" spans="1:9" ht="25.5" customHeight="1">
      <c r="A11" s="189"/>
      <c r="B11" s="287"/>
      <c r="C11" s="190"/>
      <c r="D11" s="191" t="s">
        <v>9</v>
      </c>
      <c r="E11" s="323"/>
      <c r="F11" s="323"/>
      <c r="G11" s="323"/>
      <c r="H11" s="39"/>
      <c r="I11">
        <f>I10</f>
        <v>0</v>
      </c>
    </row>
    <row r="12" spans="1:9" ht="25.5" customHeight="1">
      <c r="A12" s="192">
        <v>27</v>
      </c>
      <c r="B12" s="283" t="s">
        <v>658</v>
      </c>
      <c r="C12" s="49" t="s">
        <v>140</v>
      </c>
      <c r="D12" s="191" t="s">
        <v>633</v>
      </c>
      <c r="E12" s="323"/>
      <c r="F12" s="323"/>
      <c r="G12" s="323"/>
      <c r="H12" s="39"/>
      <c r="I12">
        <f>IF(ISNA(MATCH(A12,data!A:A,0)),0,1)</f>
        <v>0</v>
      </c>
    </row>
    <row r="13" spans="1:9" ht="25.5" customHeight="1">
      <c r="A13" s="192"/>
      <c r="B13" s="287"/>
      <c r="C13" s="190"/>
      <c r="D13" s="191" t="s">
        <v>611</v>
      </c>
      <c r="E13" s="323"/>
      <c r="F13" s="323"/>
      <c r="G13" s="323"/>
      <c r="H13" s="39"/>
      <c r="I13">
        <f>I12</f>
        <v>0</v>
      </c>
    </row>
    <row r="14" spans="1:9" ht="25.5" customHeight="1">
      <c r="A14" s="192"/>
      <c r="B14" s="287"/>
      <c r="C14" s="190"/>
      <c r="D14" s="191" t="s">
        <v>641</v>
      </c>
      <c r="E14" s="323"/>
      <c r="F14" s="323"/>
      <c r="G14" s="323"/>
      <c r="H14" s="39"/>
      <c r="I14">
        <f>I13</f>
        <v>0</v>
      </c>
    </row>
    <row r="15" spans="1:9" ht="25.5" customHeight="1">
      <c r="A15" s="192"/>
      <c r="B15" s="287"/>
      <c r="C15" s="190"/>
      <c r="D15" s="191" t="s">
        <v>9</v>
      </c>
      <c r="E15" s="323"/>
      <c r="F15" s="323"/>
      <c r="G15" s="323"/>
      <c r="H15" s="39"/>
      <c r="I15">
        <f>I14</f>
        <v>0</v>
      </c>
    </row>
    <row r="16" spans="1:9" ht="25.5" customHeight="1">
      <c r="A16" s="192">
        <v>44</v>
      </c>
      <c r="B16" s="283" t="s">
        <v>659</v>
      </c>
      <c r="C16" s="49" t="s">
        <v>141</v>
      </c>
      <c r="D16" s="191" t="s">
        <v>633</v>
      </c>
      <c r="E16" s="323"/>
      <c r="F16" s="323"/>
      <c r="G16" s="323"/>
      <c r="H16" s="39"/>
      <c r="I16">
        <f>IF(ISNA(MATCH(A16,data!A:A,0)),0,1)</f>
        <v>0</v>
      </c>
    </row>
    <row r="17" spans="1:9" ht="25.5" customHeight="1">
      <c r="A17" s="193"/>
      <c r="B17" s="287"/>
      <c r="C17" s="190"/>
      <c r="D17" s="191" t="s">
        <v>611</v>
      </c>
      <c r="E17" s="323"/>
      <c r="F17" s="323"/>
      <c r="G17" s="323"/>
      <c r="H17" s="39"/>
      <c r="I17">
        <f>I16</f>
        <v>0</v>
      </c>
    </row>
    <row r="18" spans="1:9" ht="25.5" customHeight="1">
      <c r="A18" s="193"/>
      <c r="B18" s="287"/>
      <c r="C18" s="190"/>
      <c r="D18" s="191" t="s">
        <v>641</v>
      </c>
      <c r="E18" s="323"/>
      <c r="F18" s="323"/>
      <c r="G18" s="323"/>
      <c r="H18" s="39"/>
      <c r="I18">
        <f>I17</f>
        <v>0</v>
      </c>
    </row>
    <row r="19" spans="1:9" ht="25.5" customHeight="1">
      <c r="A19" s="193"/>
      <c r="B19" s="287"/>
      <c r="C19" s="190"/>
      <c r="D19" s="191" t="s">
        <v>9</v>
      </c>
      <c r="E19" s="323"/>
      <c r="F19" s="323"/>
      <c r="G19" s="323"/>
      <c r="H19" s="39"/>
      <c r="I19">
        <f>I18</f>
        <v>0</v>
      </c>
    </row>
    <row r="20" spans="1:9" ht="25.5" customHeight="1">
      <c r="A20" s="192">
        <v>75</v>
      </c>
      <c r="B20" s="283" t="s">
        <v>660</v>
      </c>
      <c r="C20" s="49" t="s">
        <v>142</v>
      </c>
      <c r="D20" s="191" t="s">
        <v>633</v>
      </c>
      <c r="E20" s="323"/>
      <c r="F20" s="323"/>
      <c r="G20" s="323"/>
      <c r="H20" s="39"/>
      <c r="I20">
        <f>IF(ISNA(MATCH(A20,data!A:A,0)),0,1)</f>
        <v>0</v>
      </c>
    </row>
    <row r="21" spans="1:9" ht="25.5" customHeight="1">
      <c r="A21" s="192"/>
      <c r="B21" s="282"/>
      <c r="C21" s="190"/>
      <c r="D21" s="191" t="s">
        <v>611</v>
      </c>
      <c r="E21" s="323"/>
      <c r="F21" s="323"/>
      <c r="G21" s="323"/>
      <c r="H21" s="39"/>
      <c r="I21">
        <f>I20</f>
        <v>0</v>
      </c>
    </row>
    <row r="22" spans="1:9" ht="25.5" customHeight="1">
      <c r="A22" s="192"/>
      <c r="B22" s="287"/>
      <c r="C22" s="190"/>
      <c r="D22" s="191" t="s">
        <v>641</v>
      </c>
      <c r="E22" s="323"/>
      <c r="F22" s="323"/>
      <c r="G22" s="323"/>
      <c r="H22" s="39"/>
      <c r="I22">
        <f>I21</f>
        <v>0</v>
      </c>
    </row>
    <row r="23" spans="1:9" ht="25.5" customHeight="1">
      <c r="A23" s="192"/>
      <c r="B23" s="287"/>
      <c r="C23" s="190"/>
      <c r="D23" s="191" t="s">
        <v>9</v>
      </c>
      <c r="E23" s="323"/>
      <c r="F23" s="323"/>
      <c r="G23" s="323"/>
      <c r="H23" s="39"/>
      <c r="I23">
        <f>I22</f>
        <v>0</v>
      </c>
    </row>
    <row r="24" spans="1:9" ht="25.5" customHeight="1">
      <c r="A24" s="192">
        <v>56</v>
      </c>
      <c r="B24" s="283" t="s">
        <v>661</v>
      </c>
      <c r="C24" s="49" t="s">
        <v>143</v>
      </c>
      <c r="D24" s="191" t="s">
        <v>633</v>
      </c>
      <c r="E24" s="323"/>
      <c r="F24" s="323"/>
      <c r="G24" s="323"/>
      <c r="H24" s="39"/>
      <c r="I24">
        <f>IF(ISNA(MATCH(A24,data!A:A,0)),0,1)</f>
        <v>0</v>
      </c>
    </row>
    <row r="25" spans="1:9" ht="25.5" customHeight="1">
      <c r="A25" s="193"/>
      <c r="B25" s="287"/>
      <c r="C25" s="190"/>
      <c r="D25" s="191" t="s">
        <v>611</v>
      </c>
      <c r="E25" s="323"/>
      <c r="F25" s="323"/>
      <c r="G25" s="323"/>
      <c r="H25" s="39"/>
      <c r="I25">
        <f>I24</f>
        <v>0</v>
      </c>
    </row>
    <row r="26" spans="1:9" ht="25.5" customHeight="1">
      <c r="A26" s="193"/>
      <c r="B26" s="288"/>
      <c r="C26" s="211"/>
      <c r="D26" s="212" t="s">
        <v>641</v>
      </c>
      <c r="E26" s="323"/>
      <c r="F26" s="323"/>
      <c r="G26" s="323"/>
      <c r="H26" s="39"/>
      <c r="I26">
        <f>I25</f>
        <v>0</v>
      </c>
    </row>
    <row r="27" spans="1:9" ht="34.5" customHeight="1">
      <c r="A27" s="193"/>
      <c r="B27" s="287"/>
      <c r="C27" s="211"/>
      <c r="D27" s="148" t="s">
        <v>644</v>
      </c>
      <c r="E27" s="323"/>
      <c r="F27" s="323"/>
      <c r="G27" s="323"/>
      <c r="H27" s="39"/>
      <c r="I27">
        <f>I26</f>
        <v>0</v>
      </c>
    </row>
    <row r="28" spans="1:9" ht="25.5" customHeight="1">
      <c r="A28" s="193"/>
      <c r="B28" s="287"/>
      <c r="C28" s="211"/>
      <c r="D28" s="148" t="s">
        <v>646</v>
      </c>
      <c r="E28" s="323"/>
      <c r="F28" s="323"/>
      <c r="G28" s="323"/>
      <c r="H28" s="39"/>
      <c r="I28">
        <f>I27</f>
        <v>0</v>
      </c>
    </row>
    <row r="29" spans="1:9" ht="25.5" customHeight="1">
      <c r="A29" s="193"/>
      <c r="B29" s="287"/>
      <c r="C29" s="190"/>
      <c r="D29" s="191" t="s">
        <v>9</v>
      </c>
      <c r="E29" s="323"/>
      <c r="F29" s="323"/>
      <c r="G29" s="323"/>
      <c r="H29" s="39"/>
      <c r="I29">
        <f>I28</f>
        <v>0</v>
      </c>
    </row>
    <row r="30" spans="1:9" ht="25.5" customHeight="1">
      <c r="A30" s="192">
        <v>71</v>
      </c>
      <c r="B30" s="283" t="s">
        <v>662</v>
      </c>
      <c r="C30" s="49" t="s">
        <v>144</v>
      </c>
      <c r="D30" s="191" t="s">
        <v>633</v>
      </c>
      <c r="E30" s="323"/>
      <c r="F30" s="323"/>
      <c r="G30" s="323"/>
      <c r="H30" s="39"/>
      <c r="I30">
        <f>IF(ISNA(MATCH(A30,data!A:A,0)),0,1)</f>
        <v>0</v>
      </c>
    </row>
    <row r="31" spans="1:9" ht="25.5" customHeight="1">
      <c r="A31" s="192"/>
      <c r="B31" s="282"/>
      <c r="C31" s="190"/>
      <c r="D31" s="191" t="s">
        <v>611</v>
      </c>
      <c r="E31" s="323"/>
      <c r="F31" s="323"/>
      <c r="G31" s="323"/>
      <c r="H31" s="39"/>
      <c r="I31">
        <f>I30</f>
        <v>0</v>
      </c>
    </row>
    <row r="32" spans="1:9" ht="25.5" customHeight="1">
      <c r="A32" s="192"/>
      <c r="B32" s="288"/>
      <c r="C32" s="190"/>
      <c r="D32" s="191" t="s">
        <v>641</v>
      </c>
      <c r="E32" s="323"/>
      <c r="F32" s="323"/>
      <c r="G32" s="323"/>
      <c r="H32" s="39"/>
      <c r="I32">
        <f>I31</f>
        <v>0</v>
      </c>
    </row>
    <row r="33" spans="1:9" ht="25.5" customHeight="1">
      <c r="A33" s="192"/>
      <c r="B33" s="287"/>
      <c r="C33" s="190"/>
      <c r="D33" s="191" t="s">
        <v>9</v>
      </c>
      <c r="E33" s="323"/>
      <c r="F33" s="323"/>
      <c r="G33" s="323"/>
      <c r="H33" s="39"/>
      <c r="I33">
        <f>I32</f>
        <v>0</v>
      </c>
    </row>
    <row r="34" spans="1:9" ht="25.5" customHeight="1">
      <c r="A34" s="192">
        <v>79</v>
      </c>
      <c r="B34" s="283" t="s">
        <v>663</v>
      </c>
      <c r="C34" s="49" t="s">
        <v>145</v>
      </c>
      <c r="D34" s="191" t="s">
        <v>633</v>
      </c>
      <c r="E34" s="323"/>
      <c r="F34" s="323"/>
      <c r="G34" s="323"/>
      <c r="H34" s="39"/>
      <c r="I34">
        <f>IF(ISNA(MATCH(A34,data!A:A,0)),0,1)</f>
        <v>0</v>
      </c>
    </row>
    <row r="35" spans="1:9" ht="25.5" customHeight="1">
      <c r="A35" s="192"/>
      <c r="B35" s="282"/>
      <c r="C35" s="190"/>
      <c r="D35" s="191" t="s">
        <v>611</v>
      </c>
      <c r="E35" s="323"/>
      <c r="F35" s="323"/>
      <c r="G35" s="323"/>
      <c r="H35" s="39"/>
      <c r="I35">
        <f>I34</f>
        <v>0</v>
      </c>
    </row>
    <row r="36" spans="1:9" ht="25.5" customHeight="1">
      <c r="A36" s="192"/>
      <c r="B36" s="287"/>
      <c r="C36" s="190"/>
      <c r="D36" s="191" t="s">
        <v>641</v>
      </c>
      <c r="E36" s="323"/>
      <c r="F36" s="323"/>
      <c r="G36" s="323"/>
      <c r="H36" s="39"/>
      <c r="I36">
        <f>I35</f>
        <v>0</v>
      </c>
    </row>
    <row r="37" spans="1:9" ht="25.5" customHeight="1">
      <c r="A37" s="192"/>
      <c r="B37" s="287"/>
      <c r="C37" s="190"/>
      <c r="D37" s="191" t="s">
        <v>9</v>
      </c>
      <c r="E37" s="323"/>
      <c r="F37" s="323"/>
      <c r="G37" s="323"/>
      <c r="H37" s="39"/>
      <c r="I37">
        <f>I36</f>
        <v>0</v>
      </c>
    </row>
    <row r="38" spans="1:9" ht="25.5" customHeight="1">
      <c r="A38" s="192">
        <v>83</v>
      </c>
      <c r="B38" s="283" t="s">
        <v>664</v>
      </c>
      <c r="C38" s="49" t="s">
        <v>146</v>
      </c>
      <c r="D38" s="191" t="s">
        <v>633</v>
      </c>
      <c r="E38" s="323"/>
      <c r="F38" s="323"/>
      <c r="G38" s="323"/>
      <c r="H38" s="39"/>
      <c r="I38">
        <f>IF(ISNA(MATCH(A38,data!A:A,0)),0,1)</f>
        <v>0</v>
      </c>
    </row>
    <row r="39" spans="1:9" ht="25.5" customHeight="1">
      <c r="A39" s="193"/>
      <c r="B39" s="284"/>
      <c r="C39" s="190"/>
      <c r="D39" s="191" t="s">
        <v>611</v>
      </c>
      <c r="E39" s="323"/>
      <c r="F39" s="323"/>
      <c r="G39" s="323"/>
      <c r="H39" s="39"/>
      <c r="I39">
        <f>I38</f>
        <v>0</v>
      </c>
    </row>
    <row r="40" spans="1:9" ht="25.5" customHeight="1">
      <c r="A40" s="193"/>
      <c r="B40" s="288"/>
      <c r="C40" s="190"/>
      <c r="D40" s="212" t="s">
        <v>641</v>
      </c>
      <c r="E40" s="323"/>
      <c r="F40" s="323"/>
      <c r="G40" s="323"/>
      <c r="H40" s="39"/>
      <c r="I40">
        <f>I39</f>
        <v>0</v>
      </c>
    </row>
    <row r="41" spans="1:9" ht="25.5" customHeight="1">
      <c r="A41" s="193"/>
      <c r="B41" s="289"/>
      <c r="C41" s="190"/>
      <c r="D41" s="148" t="s">
        <v>644</v>
      </c>
      <c r="E41" s="323"/>
      <c r="F41" s="323"/>
      <c r="G41" s="323"/>
      <c r="H41" s="39"/>
      <c r="I41">
        <f>I40</f>
        <v>0</v>
      </c>
    </row>
    <row r="42" spans="1:9" ht="25.5" customHeight="1">
      <c r="A42" s="193"/>
      <c r="B42" s="289"/>
      <c r="C42" s="190"/>
      <c r="D42" s="148" t="s">
        <v>646</v>
      </c>
      <c r="E42" s="323"/>
      <c r="F42" s="323"/>
      <c r="G42" s="323"/>
      <c r="H42" s="39"/>
      <c r="I42">
        <f>I41</f>
        <v>0</v>
      </c>
    </row>
    <row r="43" spans="1:9" ht="25.5" customHeight="1">
      <c r="A43" s="193"/>
      <c r="B43" s="289"/>
      <c r="C43" s="190"/>
      <c r="D43" s="191" t="s">
        <v>9</v>
      </c>
      <c r="E43" s="323"/>
      <c r="F43" s="323"/>
      <c r="G43" s="323"/>
      <c r="H43" s="39"/>
      <c r="I43">
        <f>I42</f>
        <v>0</v>
      </c>
    </row>
    <row r="44" spans="1:9" ht="25.5" customHeight="1">
      <c r="A44" s="192">
        <v>89</v>
      </c>
      <c r="B44" s="269" t="s">
        <v>665</v>
      </c>
      <c r="C44" s="49" t="s">
        <v>147</v>
      </c>
      <c r="D44" s="191" t="s">
        <v>633</v>
      </c>
      <c r="E44" s="323"/>
      <c r="F44" s="323"/>
      <c r="G44" s="323"/>
      <c r="H44" s="39"/>
      <c r="I44">
        <f>IF(ISNA(MATCH(A44,data!A:A,0)),0,1)</f>
        <v>0</v>
      </c>
    </row>
    <row r="45" spans="1:9" ht="25.5" customHeight="1">
      <c r="A45" s="192"/>
      <c r="B45" s="290"/>
      <c r="C45" s="190"/>
      <c r="D45" s="191" t="s">
        <v>611</v>
      </c>
      <c r="E45" s="323"/>
      <c r="F45" s="323"/>
      <c r="G45" s="323"/>
      <c r="H45" s="39"/>
      <c r="I45">
        <f>I44</f>
        <v>0</v>
      </c>
    </row>
    <row r="46" spans="1:9" ht="25.5" customHeight="1">
      <c r="A46" s="192"/>
      <c r="B46" s="290"/>
      <c r="C46" s="190"/>
      <c r="D46" s="191" t="s">
        <v>641</v>
      </c>
      <c r="E46" s="323"/>
      <c r="F46" s="323"/>
      <c r="G46" s="323"/>
      <c r="H46" s="39"/>
      <c r="I46">
        <f>I45</f>
        <v>0</v>
      </c>
    </row>
    <row r="47" spans="1:9" ht="25.5" customHeight="1">
      <c r="A47" s="192"/>
      <c r="B47" s="290"/>
      <c r="C47" s="190"/>
      <c r="D47" s="191" t="s">
        <v>9</v>
      </c>
      <c r="E47" s="323"/>
      <c r="F47" s="323"/>
      <c r="G47" s="323"/>
      <c r="H47" s="39"/>
      <c r="I47">
        <f>I46</f>
        <v>0</v>
      </c>
    </row>
    <row r="48" spans="1:9" ht="25.5" customHeight="1">
      <c r="A48" s="192">
        <v>101</v>
      </c>
      <c r="B48" s="269" t="s">
        <v>665</v>
      </c>
      <c r="C48" s="49" t="s">
        <v>148</v>
      </c>
      <c r="D48" s="191" t="s">
        <v>633</v>
      </c>
      <c r="E48" s="323"/>
      <c r="F48" s="323"/>
      <c r="G48" s="323"/>
      <c r="H48" s="39"/>
      <c r="I48">
        <f>IF(ISNA(MATCH(A48,data!A:A,0)),0,1)</f>
        <v>0</v>
      </c>
    </row>
    <row r="49" spans="1:9" ht="25.5" customHeight="1">
      <c r="A49" s="192"/>
      <c r="B49" s="290"/>
      <c r="C49" s="190"/>
      <c r="D49" s="191" t="s">
        <v>611</v>
      </c>
      <c r="E49" s="323"/>
      <c r="F49" s="323"/>
      <c r="G49" s="323"/>
      <c r="H49" s="39"/>
      <c r="I49">
        <f>I48</f>
        <v>0</v>
      </c>
    </row>
    <row r="50" spans="1:9" ht="25.5" customHeight="1">
      <c r="A50" s="193"/>
      <c r="B50" s="290"/>
      <c r="C50" s="190"/>
      <c r="D50" s="191" t="s">
        <v>641</v>
      </c>
      <c r="E50" s="323"/>
      <c r="F50" s="323"/>
      <c r="G50" s="323"/>
      <c r="H50" s="39"/>
      <c r="I50">
        <f>I49</f>
        <v>0</v>
      </c>
    </row>
    <row r="51" spans="1:9" ht="25.5" customHeight="1">
      <c r="A51" s="193"/>
      <c r="B51" s="290"/>
      <c r="C51" s="190"/>
      <c r="D51" s="191" t="s">
        <v>9</v>
      </c>
      <c r="E51" s="323"/>
      <c r="F51" s="323"/>
      <c r="G51" s="323"/>
      <c r="H51" s="39"/>
      <c r="I51">
        <f>I50</f>
        <v>0</v>
      </c>
    </row>
    <row r="52" spans="1:9" ht="25.5" customHeight="1">
      <c r="A52" s="192">
        <v>92</v>
      </c>
      <c r="B52" s="269" t="s">
        <v>665</v>
      </c>
      <c r="C52" s="49" t="s">
        <v>149</v>
      </c>
      <c r="D52" s="191" t="s">
        <v>633</v>
      </c>
      <c r="E52" s="323"/>
      <c r="F52" s="323"/>
      <c r="G52" s="323"/>
      <c r="H52" s="39"/>
      <c r="I52">
        <f>IF(ISNA(MATCH(A52,data!A:A,0)),0,1)</f>
        <v>0</v>
      </c>
    </row>
    <row r="53" spans="1:9" ht="25.5" customHeight="1">
      <c r="A53" s="192"/>
      <c r="B53" s="290"/>
      <c r="C53" s="190"/>
      <c r="D53" s="191" t="s">
        <v>611</v>
      </c>
      <c r="E53" s="323"/>
      <c r="F53" s="323"/>
      <c r="G53" s="323"/>
      <c r="H53" s="39"/>
      <c r="I53">
        <f>I52</f>
        <v>0</v>
      </c>
    </row>
    <row r="54" spans="1:9" ht="25.5" customHeight="1">
      <c r="A54" s="192"/>
      <c r="B54" s="290"/>
      <c r="C54" s="190"/>
      <c r="D54" s="191" t="s">
        <v>641</v>
      </c>
      <c r="E54" s="323"/>
      <c r="F54" s="323"/>
      <c r="G54" s="323"/>
      <c r="H54" s="39"/>
      <c r="I54">
        <f>I53</f>
        <v>0</v>
      </c>
    </row>
    <row r="55" spans="1:9" ht="25.5" customHeight="1">
      <c r="A55" s="192"/>
      <c r="B55" s="290"/>
      <c r="C55" s="190"/>
      <c r="D55" s="191" t="s">
        <v>9</v>
      </c>
      <c r="E55" s="323"/>
      <c r="F55" s="323"/>
      <c r="G55" s="323"/>
      <c r="H55" s="39"/>
      <c r="I55">
        <f>I54</f>
        <v>0</v>
      </c>
    </row>
    <row r="56" spans="1:9" ht="25.5" customHeight="1">
      <c r="A56" s="192">
        <v>94</v>
      </c>
      <c r="B56" s="269" t="s">
        <v>665</v>
      </c>
      <c r="C56" s="49" t="s">
        <v>150</v>
      </c>
      <c r="D56" s="191" t="s">
        <v>633</v>
      </c>
      <c r="E56" s="323"/>
      <c r="F56" s="323"/>
      <c r="G56" s="323"/>
      <c r="H56" s="39"/>
      <c r="I56">
        <f>IF(ISNA(MATCH(A56,data!A:A,0)),0,1)</f>
        <v>0</v>
      </c>
    </row>
    <row r="57" spans="1:9" ht="25.5" customHeight="1">
      <c r="A57" s="192"/>
      <c r="B57" s="290"/>
      <c r="C57" s="190"/>
      <c r="D57" s="191" t="s">
        <v>611</v>
      </c>
      <c r="E57" s="323"/>
      <c r="F57" s="323"/>
      <c r="G57" s="323"/>
      <c r="H57" s="39"/>
      <c r="I57">
        <f>I56</f>
        <v>0</v>
      </c>
    </row>
    <row r="58" spans="1:9" ht="25.5" customHeight="1">
      <c r="A58" s="192"/>
      <c r="B58" s="290"/>
      <c r="C58" s="190"/>
      <c r="D58" s="191" t="s">
        <v>641</v>
      </c>
      <c r="E58" s="323"/>
      <c r="F58" s="323"/>
      <c r="G58" s="323"/>
      <c r="H58" s="39"/>
      <c r="I58">
        <f>I57</f>
        <v>0</v>
      </c>
    </row>
    <row r="59" spans="1:9" ht="25.5" customHeight="1">
      <c r="A59" s="192"/>
      <c r="B59" s="290"/>
      <c r="C59" s="190"/>
      <c r="D59" s="191" t="s">
        <v>9</v>
      </c>
      <c r="E59" s="323"/>
      <c r="F59" s="323"/>
      <c r="G59" s="323"/>
      <c r="H59" s="39"/>
      <c r="I59">
        <f>I58</f>
        <v>0</v>
      </c>
    </row>
    <row r="60" spans="1:9" ht="25.5" customHeight="1">
      <c r="A60" s="192">
        <v>97</v>
      </c>
      <c r="B60" s="269" t="s">
        <v>665</v>
      </c>
      <c r="C60" s="190" t="s">
        <v>582</v>
      </c>
      <c r="D60" s="191" t="s">
        <v>633</v>
      </c>
      <c r="E60" s="323"/>
      <c r="F60" s="323"/>
      <c r="G60" s="323"/>
      <c r="H60" s="39"/>
      <c r="I60">
        <f>IF(ISNA(MATCH(A60,data!A:A,0)),0,1)</f>
        <v>0</v>
      </c>
    </row>
    <row r="61" spans="1:9" ht="25.5" customHeight="1">
      <c r="A61" s="193"/>
      <c r="B61" s="290"/>
      <c r="C61" s="190"/>
      <c r="D61" s="191" t="s">
        <v>611</v>
      </c>
      <c r="E61" s="323"/>
      <c r="F61" s="323"/>
      <c r="G61" s="323"/>
      <c r="H61" s="39"/>
      <c r="I61">
        <f>I60</f>
        <v>0</v>
      </c>
    </row>
    <row r="62" spans="1:9" ht="25.5" customHeight="1">
      <c r="A62" s="193"/>
      <c r="B62" s="290"/>
      <c r="C62" s="190"/>
      <c r="D62" s="191" t="s">
        <v>641</v>
      </c>
      <c r="E62" s="323"/>
      <c r="F62" s="323"/>
      <c r="G62" s="323"/>
      <c r="H62" s="39"/>
      <c r="I62">
        <f>I61</f>
        <v>0</v>
      </c>
    </row>
    <row r="63" spans="1:9" ht="25.5" customHeight="1">
      <c r="A63" s="193"/>
      <c r="B63" s="290"/>
      <c r="C63" s="190"/>
      <c r="D63" s="191" t="s">
        <v>9</v>
      </c>
      <c r="E63" s="323"/>
      <c r="F63" s="323"/>
      <c r="G63" s="323"/>
      <c r="H63" s="39"/>
      <c r="I63">
        <f>I62</f>
        <v>0</v>
      </c>
    </row>
    <row r="64" spans="1:9" ht="25.5" customHeight="1">
      <c r="A64" s="192">
        <v>103</v>
      </c>
      <c r="B64" s="269" t="s">
        <v>665</v>
      </c>
      <c r="C64" s="49" t="s">
        <v>151</v>
      </c>
      <c r="D64" s="191" t="s">
        <v>633</v>
      </c>
      <c r="E64" s="323"/>
      <c r="F64" s="323"/>
      <c r="G64" s="323"/>
      <c r="H64" s="39"/>
      <c r="I64">
        <f>IF(ISNA(MATCH(A64,data!A:A,0)),0,1)</f>
        <v>0</v>
      </c>
    </row>
    <row r="65" spans="1:9" ht="25.5" customHeight="1">
      <c r="A65" s="183"/>
      <c r="B65" s="281"/>
      <c r="C65" s="190"/>
      <c r="D65" s="191" t="s">
        <v>611</v>
      </c>
      <c r="E65" s="323"/>
      <c r="F65" s="323"/>
      <c r="G65" s="323"/>
      <c r="H65" s="39"/>
      <c r="I65">
        <f>I64</f>
        <v>0</v>
      </c>
    </row>
    <row r="66" spans="1:9" ht="25.5" customHeight="1">
      <c r="A66" s="193"/>
      <c r="B66" s="289"/>
      <c r="C66" s="190"/>
      <c r="D66" s="191" t="s">
        <v>641</v>
      </c>
      <c r="E66" s="323"/>
      <c r="F66" s="323"/>
      <c r="G66" s="323"/>
      <c r="H66" s="39"/>
      <c r="I66">
        <f>I65</f>
        <v>0</v>
      </c>
    </row>
    <row r="67" spans="1:9" ht="25.5" customHeight="1">
      <c r="A67" s="193"/>
      <c r="B67" s="289"/>
      <c r="C67" s="190"/>
      <c r="D67" s="191" t="s">
        <v>9</v>
      </c>
      <c r="E67" s="323"/>
      <c r="F67" s="323"/>
      <c r="G67" s="323"/>
      <c r="H67" s="39"/>
      <c r="I67">
        <f>I66</f>
        <v>0</v>
      </c>
    </row>
    <row r="68" spans="1:9" ht="25.5" customHeight="1">
      <c r="A68" s="192">
        <v>108</v>
      </c>
      <c r="B68" s="269" t="s">
        <v>665</v>
      </c>
      <c r="C68" s="49" t="s">
        <v>443</v>
      </c>
      <c r="D68" s="191" t="s">
        <v>633</v>
      </c>
      <c r="E68" s="323"/>
      <c r="F68" s="323"/>
      <c r="G68" s="323"/>
      <c r="H68" s="39"/>
      <c r="I68">
        <f>IF(ISNA(MATCH(A68,data!A:A,0)),0,1)</f>
        <v>0</v>
      </c>
    </row>
    <row r="69" spans="1:9" ht="25.5" customHeight="1">
      <c r="A69" s="193"/>
      <c r="B69" s="289"/>
      <c r="C69" s="190"/>
      <c r="D69" s="191" t="s">
        <v>611</v>
      </c>
      <c r="E69" s="323"/>
      <c r="F69" s="323"/>
      <c r="G69" s="323"/>
      <c r="H69" s="39"/>
      <c r="I69">
        <f>I68</f>
        <v>0</v>
      </c>
    </row>
    <row r="70" spans="1:9" ht="25.5" customHeight="1">
      <c r="A70" s="193"/>
      <c r="B70" s="289"/>
      <c r="C70" s="190"/>
      <c r="D70" s="191" t="s">
        <v>641</v>
      </c>
      <c r="E70" s="323"/>
      <c r="F70" s="323"/>
      <c r="G70" s="323"/>
      <c r="H70" s="39"/>
      <c r="I70">
        <f>I69</f>
        <v>0</v>
      </c>
    </row>
    <row r="71" spans="1:9" ht="25.5" customHeight="1">
      <c r="A71" s="193"/>
      <c r="B71" s="289"/>
      <c r="C71" s="190"/>
      <c r="D71" s="191" t="s">
        <v>9</v>
      </c>
      <c r="E71" s="323"/>
      <c r="F71" s="323"/>
      <c r="G71" s="323"/>
      <c r="H71" s="39"/>
      <c r="I71">
        <f>I70</f>
        <v>0</v>
      </c>
    </row>
    <row r="72" spans="1:9" ht="25.5" customHeight="1">
      <c r="A72" s="193"/>
      <c r="B72" s="289"/>
      <c r="C72" s="49" t="s">
        <v>441</v>
      </c>
      <c r="D72" s="191" t="s">
        <v>633</v>
      </c>
      <c r="E72" s="323"/>
      <c r="F72" s="323"/>
      <c r="G72" s="323"/>
      <c r="H72" s="39"/>
      <c r="I72">
        <v>1</v>
      </c>
    </row>
    <row r="73" spans="1:9" ht="25.5" customHeight="1">
      <c r="A73" s="193"/>
      <c r="B73" s="289"/>
      <c r="C73" s="190"/>
      <c r="D73" s="191" t="s">
        <v>611</v>
      </c>
      <c r="E73" s="323"/>
      <c r="F73" s="323"/>
      <c r="G73" s="323"/>
      <c r="H73" s="39"/>
      <c r="I73">
        <v>1</v>
      </c>
    </row>
    <row r="74" spans="1:9" ht="25.5" customHeight="1">
      <c r="A74" s="193"/>
      <c r="B74" s="289"/>
      <c r="C74" s="190"/>
      <c r="D74" s="191" t="s">
        <v>641</v>
      </c>
      <c r="E74" s="323"/>
      <c r="F74" s="323"/>
      <c r="G74" s="323"/>
      <c r="H74" s="39"/>
      <c r="I74">
        <v>1</v>
      </c>
    </row>
    <row r="75" spans="1:9" ht="25.5" customHeight="1">
      <c r="A75" s="193"/>
      <c r="B75" s="289"/>
      <c r="C75" s="190"/>
      <c r="D75" s="191" t="s">
        <v>9</v>
      </c>
      <c r="E75" s="323"/>
      <c r="F75" s="323"/>
      <c r="G75" s="323"/>
      <c r="H75" s="39"/>
      <c r="I75">
        <v>1</v>
      </c>
    </row>
    <row r="76" spans="1:9" ht="25.5" customHeight="1">
      <c r="A76" s="193"/>
      <c r="B76" s="289"/>
      <c r="C76" s="50" t="s">
        <v>555</v>
      </c>
      <c r="D76" s="188"/>
      <c r="E76" s="322"/>
      <c r="F76" s="322"/>
      <c r="G76" s="322"/>
      <c r="H76" s="38"/>
      <c r="I76">
        <f>IF(SUM(I77:I108)&gt;0,1,0)</f>
        <v>1</v>
      </c>
    </row>
    <row r="77" spans="1:9" ht="25.5" customHeight="1">
      <c r="A77" s="192">
        <v>125</v>
      </c>
      <c r="B77" s="283" t="s">
        <v>666</v>
      </c>
      <c r="C77" s="49" t="s">
        <v>153</v>
      </c>
      <c r="D77" s="191" t="s">
        <v>633</v>
      </c>
      <c r="E77" s="323"/>
      <c r="F77" s="323"/>
      <c r="G77" s="323"/>
      <c r="H77" s="39"/>
      <c r="I77">
        <f>IF(ISNA(MATCH(A77,data!A:A,0)),0,1)</f>
        <v>0</v>
      </c>
    </row>
    <row r="78" spans="1:9" ht="25.5" customHeight="1">
      <c r="A78" s="192"/>
      <c r="B78" s="290"/>
      <c r="C78" s="190"/>
      <c r="D78" s="191" t="s">
        <v>611</v>
      </c>
      <c r="E78" s="323"/>
      <c r="F78" s="323"/>
      <c r="G78" s="323"/>
      <c r="H78" s="39"/>
      <c r="I78">
        <f>I77</f>
        <v>0</v>
      </c>
    </row>
    <row r="79" spans="1:9" ht="25.5" customHeight="1">
      <c r="A79" s="192"/>
      <c r="B79" s="290"/>
      <c r="C79" s="190"/>
      <c r="D79" s="191" t="s">
        <v>641</v>
      </c>
      <c r="E79" s="323"/>
      <c r="F79" s="323"/>
      <c r="G79" s="323"/>
      <c r="H79" s="39"/>
      <c r="I79">
        <f>I78</f>
        <v>0</v>
      </c>
    </row>
    <row r="80" spans="1:9" ht="25.5" customHeight="1">
      <c r="A80" s="192"/>
      <c r="B80" s="290"/>
      <c r="C80" s="190"/>
      <c r="D80" s="191" t="s">
        <v>9</v>
      </c>
      <c r="E80" s="323"/>
      <c r="F80" s="323"/>
      <c r="G80" s="323"/>
      <c r="H80" s="39"/>
      <c r="I80">
        <f>I79</f>
        <v>0</v>
      </c>
    </row>
    <row r="81" spans="1:9" ht="25.5" customHeight="1">
      <c r="A81" s="192">
        <v>116</v>
      </c>
      <c r="B81" s="283" t="s">
        <v>667</v>
      </c>
      <c r="C81" s="49" t="s">
        <v>154</v>
      </c>
      <c r="D81" s="191" t="s">
        <v>633</v>
      </c>
      <c r="E81" s="323"/>
      <c r="F81" s="323"/>
      <c r="G81" s="323"/>
      <c r="H81" s="39"/>
      <c r="I81">
        <f>IF(ISNA(MATCH(A81,data!A:A,0)),0,1)</f>
        <v>0</v>
      </c>
    </row>
    <row r="82" spans="1:9" ht="25.5" customHeight="1">
      <c r="A82" s="192"/>
      <c r="B82" s="290"/>
      <c r="C82" s="190"/>
      <c r="D82" s="191" t="s">
        <v>611</v>
      </c>
      <c r="E82" s="323"/>
      <c r="F82" s="323"/>
      <c r="G82" s="323"/>
      <c r="H82" s="39"/>
      <c r="I82">
        <f>I81</f>
        <v>0</v>
      </c>
    </row>
    <row r="83" spans="1:9" ht="25.5" customHeight="1">
      <c r="A83" s="192"/>
      <c r="B83" s="290"/>
      <c r="C83" s="190"/>
      <c r="D83" s="191" t="s">
        <v>641</v>
      </c>
      <c r="E83" s="323"/>
      <c r="F83" s="323"/>
      <c r="G83" s="323"/>
      <c r="H83" s="39"/>
      <c r="I83">
        <f>I82</f>
        <v>0</v>
      </c>
    </row>
    <row r="84" spans="1:9" ht="25.5" customHeight="1">
      <c r="A84" s="192"/>
      <c r="B84" s="290"/>
      <c r="C84" s="190"/>
      <c r="D84" s="191" t="s">
        <v>9</v>
      </c>
      <c r="E84" s="323"/>
      <c r="F84" s="323"/>
      <c r="G84" s="323"/>
      <c r="H84" s="39"/>
      <c r="I84">
        <f>I83</f>
        <v>0</v>
      </c>
    </row>
    <row r="85" spans="1:9" ht="25.5" customHeight="1">
      <c r="A85" s="192">
        <v>122</v>
      </c>
      <c r="B85" s="280" t="s">
        <v>668</v>
      </c>
      <c r="C85" s="49" t="s">
        <v>155</v>
      </c>
      <c r="D85" s="191" t="s">
        <v>633</v>
      </c>
      <c r="E85" s="323"/>
      <c r="F85" s="323"/>
      <c r="G85" s="323"/>
      <c r="H85" s="39"/>
      <c r="I85">
        <f>IF(ISNA(MATCH(A85,data!A:A,0)),0,1)</f>
        <v>0</v>
      </c>
    </row>
    <row r="86" spans="1:9" ht="25.5" customHeight="1">
      <c r="A86" s="192"/>
      <c r="B86" s="291"/>
      <c r="C86" s="190"/>
      <c r="D86" s="191" t="s">
        <v>611</v>
      </c>
      <c r="E86" s="323"/>
      <c r="F86" s="323"/>
      <c r="G86" s="323"/>
      <c r="H86" s="39"/>
      <c r="I86">
        <f>I85</f>
        <v>0</v>
      </c>
    </row>
    <row r="87" spans="1:9" ht="25.5" customHeight="1">
      <c r="A87" s="192"/>
      <c r="B87" s="291"/>
      <c r="C87" s="190"/>
      <c r="D87" s="191" t="s">
        <v>641</v>
      </c>
      <c r="E87" s="323"/>
      <c r="F87" s="323"/>
      <c r="G87" s="323"/>
      <c r="H87" s="39"/>
      <c r="I87">
        <f>I86</f>
        <v>0</v>
      </c>
    </row>
    <row r="88" spans="1:9" ht="25.5" customHeight="1">
      <c r="A88" s="192"/>
      <c r="B88" s="291"/>
      <c r="C88" s="190"/>
      <c r="D88" s="191" t="s">
        <v>9</v>
      </c>
      <c r="E88" s="323"/>
      <c r="F88" s="323"/>
      <c r="G88" s="323"/>
      <c r="H88" s="39"/>
      <c r="I88">
        <f>I87</f>
        <v>0</v>
      </c>
    </row>
    <row r="89" spans="1:9" ht="25.5" customHeight="1">
      <c r="A89" s="192">
        <v>137</v>
      </c>
      <c r="B89" s="291" t="s">
        <v>669</v>
      </c>
      <c r="C89" s="49" t="s">
        <v>156</v>
      </c>
      <c r="D89" s="191" t="s">
        <v>633</v>
      </c>
      <c r="E89" s="323"/>
      <c r="F89" s="323"/>
      <c r="G89" s="323"/>
      <c r="H89" s="39"/>
      <c r="I89">
        <f>IF(ISNA(MATCH(A89,data!A:A,0)),0,1)</f>
        <v>0</v>
      </c>
    </row>
    <row r="90" spans="1:9" ht="25.5" customHeight="1">
      <c r="A90" s="192"/>
      <c r="B90" s="291"/>
      <c r="C90" s="190"/>
      <c r="D90" s="191" t="s">
        <v>611</v>
      </c>
      <c r="E90" s="323"/>
      <c r="F90" s="323"/>
      <c r="G90" s="323"/>
      <c r="H90" s="39"/>
      <c r="I90">
        <f>I89</f>
        <v>0</v>
      </c>
    </row>
    <row r="91" spans="1:9" ht="25.5" customHeight="1">
      <c r="A91" s="192"/>
      <c r="B91" s="291"/>
      <c r="C91" s="190"/>
      <c r="D91" s="191" t="s">
        <v>641</v>
      </c>
      <c r="E91" s="323"/>
      <c r="F91" s="323"/>
      <c r="G91" s="323"/>
      <c r="H91" s="39"/>
      <c r="I91">
        <f>I90</f>
        <v>0</v>
      </c>
    </row>
    <row r="92" spans="1:9" ht="25.5" customHeight="1">
      <c r="A92" s="192"/>
      <c r="B92" s="291"/>
      <c r="C92" s="190"/>
      <c r="D92" s="191" t="s">
        <v>9</v>
      </c>
      <c r="E92" s="323"/>
      <c r="F92" s="323"/>
      <c r="G92" s="323"/>
      <c r="H92" s="39"/>
      <c r="I92">
        <f>I91</f>
        <v>0</v>
      </c>
    </row>
    <row r="93" spans="1:9" ht="25.5" customHeight="1">
      <c r="A93" s="192">
        <v>135</v>
      </c>
      <c r="B93" s="280" t="s">
        <v>670</v>
      </c>
      <c r="C93" s="49" t="s">
        <v>157</v>
      </c>
      <c r="D93" s="191" t="s">
        <v>633</v>
      </c>
      <c r="E93" s="323"/>
      <c r="F93" s="323"/>
      <c r="G93" s="323"/>
      <c r="H93" s="39"/>
      <c r="I93">
        <f>IF(ISNA(MATCH(A93,data!A:A,0)),0,1)</f>
        <v>0</v>
      </c>
    </row>
    <row r="94" spans="1:9" ht="25.5" customHeight="1">
      <c r="A94" s="192"/>
      <c r="B94" s="291"/>
      <c r="C94" s="190"/>
      <c r="D94" s="191" t="s">
        <v>611</v>
      </c>
      <c r="E94" s="323"/>
      <c r="F94" s="323"/>
      <c r="G94" s="323"/>
      <c r="H94" s="39"/>
      <c r="I94">
        <f>I93</f>
        <v>0</v>
      </c>
    </row>
    <row r="95" spans="1:9" ht="25.5" customHeight="1">
      <c r="A95" s="192"/>
      <c r="B95" s="290"/>
      <c r="C95" s="190"/>
      <c r="D95" s="191" t="s">
        <v>641</v>
      </c>
      <c r="E95" s="323"/>
      <c r="F95" s="323"/>
      <c r="G95" s="323"/>
      <c r="H95" s="39"/>
      <c r="I95">
        <f>I94</f>
        <v>0</v>
      </c>
    </row>
    <row r="96" spans="1:9" ht="25.5" customHeight="1">
      <c r="A96" s="192"/>
      <c r="B96" s="290"/>
      <c r="C96" s="190"/>
      <c r="D96" s="191" t="s">
        <v>9</v>
      </c>
      <c r="E96" s="323"/>
      <c r="F96" s="323"/>
      <c r="G96" s="323"/>
      <c r="H96" s="39"/>
      <c r="I96">
        <f>I95</f>
        <v>0</v>
      </c>
    </row>
    <row r="97" spans="1:9" ht="25.5" customHeight="1">
      <c r="A97" s="192">
        <v>136</v>
      </c>
      <c r="B97" s="280" t="s">
        <v>670</v>
      </c>
      <c r="C97" s="49" t="s">
        <v>158</v>
      </c>
      <c r="D97" s="191" t="s">
        <v>633</v>
      </c>
      <c r="E97" s="323"/>
      <c r="F97" s="323"/>
      <c r="G97" s="323"/>
      <c r="H97" s="39"/>
      <c r="I97">
        <f>IF(ISNA(MATCH(A97,data!A:A,0)),0,1)</f>
        <v>0</v>
      </c>
    </row>
    <row r="98" spans="1:9" ht="25.5" customHeight="1">
      <c r="A98" s="194"/>
      <c r="B98" s="285"/>
      <c r="C98" s="190"/>
      <c r="D98" s="191" t="s">
        <v>611</v>
      </c>
      <c r="E98" s="323"/>
      <c r="F98" s="323"/>
      <c r="G98" s="323"/>
      <c r="H98" s="39"/>
      <c r="I98">
        <f>I97</f>
        <v>0</v>
      </c>
    </row>
    <row r="99" spans="1:9" ht="25.5" customHeight="1">
      <c r="A99" s="192"/>
      <c r="B99" s="290"/>
      <c r="C99" s="190"/>
      <c r="D99" s="191" t="s">
        <v>641</v>
      </c>
      <c r="E99" s="323"/>
      <c r="F99" s="323"/>
      <c r="G99" s="323"/>
      <c r="H99" s="39"/>
      <c r="I99">
        <f>I98</f>
        <v>0</v>
      </c>
    </row>
    <row r="100" spans="1:9" ht="25.5" customHeight="1">
      <c r="A100" s="192"/>
      <c r="B100" s="290"/>
      <c r="C100" s="190"/>
      <c r="D100" s="191" t="s">
        <v>9</v>
      </c>
      <c r="E100" s="323"/>
      <c r="F100" s="323"/>
      <c r="G100" s="323"/>
      <c r="H100" s="39"/>
      <c r="I100">
        <f>I99</f>
        <v>0</v>
      </c>
    </row>
    <row r="101" spans="1:9" ht="25.5" customHeight="1">
      <c r="A101" s="192">
        <v>149</v>
      </c>
      <c r="B101" s="280" t="s">
        <v>670</v>
      </c>
      <c r="C101" s="49" t="s">
        <v>440</v>
      </c>
      <c r="D101" s="191" t="s">
        <v>633</v>
      </c>
      <c r="E101" s="323"/>
      <c r="F101" s="323"/>
      <c r="G101" s="323"/>
      <c r="H101" s="39"/>
      <c r="I101">
        <f>IF(ISNA(MATCH(A101,data!A:A,0)),0,1)</f>
        <v>0</v>
      </c>
    </row>
    <row r="102" spans="1:9" ht="25.5" customHeight="1">
      <c r="A102" s="192"/>
      <c r="B102" s="290"/>
      <c r="C102" s="190"/>
      <c r="D102" s="191" t="s">
        <v>611</v>
      </c>
      <c r="E102" s="323"/>
      <c r="F102" s="323"/>
      <c r="G102" s="323"/>
      <c r="H102" s="39"/>
      <c r="I102">
        <f>I101</f>
        <v>0</v>
      </c>
    </row>
    <row r="103" spans="1:9" ht="25.5" customHeight="1">
      <c r="A103" s="192"/>
      <c r="B103" s="290"/>
      <c r="C103" s="190"/>
      <c r="D103" s="191" t="s">
        <v>641</v>
      </c>
      <c r="E103" s="323"/>
      <c r="F103" s="323"/>
      <c r="G103" s="323"/>
      <c r="H103" s="39"/>
      <c r="I103">
        <f>I102</f>
        <v>0</v>
      </c>
    </row>
    <row r="104" spans="1:9" ht="25.5" customHeight="1">
      <c r="A104" s="192"/>
      <c r="B104" s="290"/>
      <c r="C104" s="190"/>
      <c r="D104" s="191" t="s">
        <v>9</v>
      </c>
      <c r="E104" s="323"/>
      <c r="F104" s="323"/>
      <c r="G104" s="323"/>
      <c r="H104" s="39"/>
      <c r="I104">
        <f>I103</f>
        <v>0</v>
      </c>
    </row>
    <row r="105" spans="1:9" ht="25.5" customHeight="1">
      <c r="A105" s="192"/>
      <c r="B105" s="290"/>
      <c r="C105" s="49" t="s">
        <v>442</v>
      </c>
      <c r="D105" s="191" t="s">
        <v>633</v>
      </c>
      <c r="E105" s="323"/>
      <c r="F105" s="323"/>
      <c r="G105" s="323"/>
      <c r="H105" s="39"/>
      <c r="I105">
        <v>1</v>
      </c>
    </row>
    <row r="106" spans="1:9" ht="25.5" customHeight="1">
      <c r="A106" s="192"/>
      <c r="B106" s="290"/>
      <c r="C106" s="190"/>
      <c r="D106" s="191" t="s">
        <v>611</v>
      </c>
      <c r="E106" s="323"/>
      <c r="F106" s="323"/>
      <c r="G106" s="323"/>
      <c r="H106" s="39"/>
      <c r="I106">
        <v>1</v>
      </c>
    </row>
    <row r="107" spans="1:9" ht="25.5" customHeight="1">
      <c r="A107" s="192"/>
      <c r="B107" s="290"/>
      <c r="C107" s="190"/>
      <c r="D107" s="191" t="s">
        <v>641</v>
      </c>
      <c r="E107" s="323"/>
      <c r="F107" s="323"/>
      <c r="G107" s="323"/>
      <c r="H107" s="39"/>
      <c r="I107">
        <v>1</v>
      </c>
    </row>
    <row r="108" spans="1:9" ht="25.5" customHeight="1">
      <c r="A108" s="192"/>
      <c r="B108" s="290"/>
      <c r="C108" s="190"/>
      <c r="D108" s="191" t="s">
        <v>9</v>
      </c>
      <c r="E108" s="323"/>
      <c r="F108" s="323"/>
      <c r="G108" s="323"/>
      <c r="H108" s="39"/>
      <c r="I108">
        <v>1</v>
      </c>
    </row>
    <row r="109" spans="1:9" ht="25.5" customHeight="1">
      <c r="A109" s="192"/>
      <c r="B109" s="290"/>
      <c r="C109" s="50" t="s">
        <v>159</v>
      </c>
      <c r="D109" s="188"/>
      <c r="E109" s="322"/>
      <c r="F109" s="322"/>
      <c r="G109" s="322"/>
      <c r="H109" s="38"/>
      <c r="I109">
        <f>IF(SUM(I110:I129)&gt;0,1,0)</f>
        <v>1</v>
      </c>
    </row>
    <row r="110" spans="1:9" ht="25.5" customHeight="1">
      <c r="A110" s="192">
        <v>156</v>
      </c>
      <c r="B110" s="283" t="s">
        <v>671</v>
      </c>
      <c r="C110" s="49" t="s">
        <v>160</v>
      </c>
      <c r="D110" s="191" t="s">
        <v>633</v>
      </c>
      <c r="E110" s="323"/>
      <c r="F110" s="323"/>
      <c r="G110" s="323"/>
      <c r="H110" s="39"/>
      <c r="I110">
        <f>IF(ISNA(MATCH(A110,data!A:A,0)),0,1)</f>
        <v>0</v>
      </c>
    </row>
    <row r="111" spans="1:9" ht="25.5" customHeight="1">
      <c r="A111" s="192"/>
      <c r="B111" s="290"/>
      <c r="C111" s="190"/>
      <c r="D111" s="191" t="s">
        <v>611</v>
      </c>
      <c r="E111" s="324"/>
      <c r="F111" s="323"/>
      <c r="G111" s="323"/>
      <c r="H111" s="39"/>
      <c r="I111">
        <f>I110</f>
        <v>0</v>
      </c>
    </row>
    <row r="112" spans="1:9" ht="25.5" customHeight="1">
      <c r="A112" s="192"/>
      <c r="B112" s="290"/>
      <c r="C112" s="190"/>
      <c r="D112" s="212" t="s">
        <v>641</v>
      </c>
      <c r="E112" s="323"/>
      <c r="F112" s="323"/>
      <c r="G112" s="323"/>
      <c r="H112" s="39"/>
      <c r="I112">
        <f>I111</f>
        <v>0</v>
      </c>
    </row>
    <row r="113" spans="1:9" ht="25.5" customHeight="1">
      <c r="A113" s="192"/>
      <c r="B113" s="290"/>
      <c r="C113" s="190"/>
      <c r="D113" s="148" t="s">
        <v>644</v>
      </c>
      <c r="E113" s="323"/>
      <c r="F113" s="323"/>
      <c r="G113" s="323"/>
      <c r="H113" s="39"/>
      <c r="I113">
        <f>I112</f>
        <v>0</v>
      </c>
    </row>
    <row r="114" spans="1:9" ht="25.5" customHeight="1">
      <c r="A114" s="192"/>
      <c r="B114" s="290"/>
      <c r="C114" s="190"/>
      <c r="D114" s="148" t="s">
        <v>646</v>
      </c>
      <c r="E114" s="323"/>
      <c r="F114" s="323"/>
      <c r="G114" s="323"/>
      <c r="H114" s="39"/>
      <c r="I114">
        <f>I113</f>
        <v>0</v>
      </c>
    </row>
    <row r="115" spans="1:9" ht="25.5" customHeight="1">
      <c r="A115" s="192"/>
      <c r="B115" s="290"/>
      <c r="C115" s="190"/>
      <c r="D115" s="191" t="s">
        <v>9</v>
      </c>
      <c r="E115" s="323"/>
      <c r="F115" s="323"/>
      <c r="G115" s="323"/>
      <c r="H115" s="39"/>
      <c r="I115">
        <f>I114</f>
        <v>0</v>
      </c>
    </row>
    <row r="116" spans="1:9" ht="25.5" customHeight="1">
      <c r="A116" s="192">
        <v>157</v>
      </c>
      <c r="B116" s="283" t="s">
        <v>672</v>
      </c>
      <c r="C116" s="49" t="s">
        <v>161</v>
      </c>
      <c r="D116" s="191" t="s">
        <v>633</v>
      </c>
      <c r="E116" s="323"/>
      <c r="F116" s="323"/>
      <c r="G116" s="323"/>
      <c r="H116" s="39"/>
      <c r="I116">
        <f>IF(ISNA(MATCH(A116,data!A:A,0)),0,1)</f>
        <v>0</v>
      </c>
    </row>
    <row r="117" spans="1:9" ht="25.5" customHeight="1">
      <c r="A117" s="194"/>
      <c r="B117" s="285"/>
      <c r="C117" s="190"/>
      <c r="D117" s="191" t="s">
        <v>611</v>
      </c>
      <c r="E117" s="323"/>
      <c r="F117" s="323"/>
      <c r="G117" s="323"/>
      <c r="H117" s="39"/>
      <c r="I117">
        <f>I116</f>
        <v>0</v>
      </c>
    </row>
    <row r="118" spans="1:9" ht="25.5" customHeight="1">
      <c r="A118" s="192"/>
      <c r="B118" s="292"/>
      <c r="C118" s="190"/>
      <c r="D118" s="212" t="s">
        <v>641</v>
      </c>
      <c r="E118" s="323"/>
      <c r="F118" s="323"/>
      <c r="G118" s="323"/>
      <c r="H118" s="39"/>
      <c r="I118">
        <f>I117</f>
        <v>0</v>
      </c>
    </row>
    <row r="119" spans="1:9" ht="25.5" customHeight="1">
      <c r="A119" s="192"/>
      <c r="B119" s="290"/>
      <c r="C119" s="190"/>
      <c r="D119" s="148" t="s">
        <v>644</v>
      </c>
      <c r="E119" s="323"/>
      <c r="F119" s="323"/>
      <c r="G119" s="323"/>
      <c r="H119" s="39"/>
      <c r="I119">
        <f>I118</f>
        <v>0</v>
      </c>
    </row>
    <row r="120" spans="1:9" ht="25.5" customHeight="1">
      <c r="A120" s="192"/>
      <c r="B120" s="290"/>
      <c r="C120" s="190"/>
      <c r="D120" s="148" t="s">
        <v>646</v>
      </c>
      <c r="E120" s="323"/>
      <c r="F120" s="323"/>
      <c r="G120" s="323"/>
      <c r="H120" s="39"/>
      <c r="I120">
        <f>I119</f>
        <v>0</v>
      </c>
    </row>
    <row r="121" spans="1:9" ht="25.5" customHeight="1">
      <c r="A121" s="192"/>
      <c r="B121" s="290"/>
      <c r="C121" s="190"/>
      <c r="D121" s="191" t="s">
        <v>9</v>
      </c>
      <c r="E121" s="323"/>
      <c r="F121" s="323"/>
      <c r="G121" s="323"/>
      <c r="H121" s="39"/>
      <c r="I121">
        <f>I120</f>
        <v>0</v>
      </c>
    </row>
    <row r="122" spans="1:9" ht="25.5" customHeight="1">
      <c r="A122" s="201">
        <v>161</v>
      </c>
      <c r="B122" s="279" t="s">
        <v>673</v>
      </c>
      <c r="C122" s="49" t="s">
        <v>444</v>
      </c>
      <c r="D122" s="191" t="s">
        <v>633</v>
      </c>
      <c r="E122" s="323"/>
      <c r="F122" s="323"/>
      <c r="G122" s="323"/>
      <c r="H122" s="39"/>
      <c r="I122">
        <f>IF(ISNA(MATCH(A122,data!A:A,0)),0,1)</f>
        <v>0</v>
      </c>
    </row>
    <row r="123" spans="1:9" ht="25.5" customHeight="1">
      <c r="A123" s="192"/>
      <c r="B123" s="290"/>
      <c r="C123" s="190"/>
      <c r="D123" s="191" t="s">
        <v>611</v>
      </c>
      <c r="E123" s="323"/>
      <c r="F123" s="323"/>
      <c r="G123" s="323"/>
      <c r="H123" s="39"/>
      <c r="I123">
        <f>I122</f>
        <v>0</v>
      </c>
    </row>
    <row r="124" spans="1:9" ht="25.5" customHeight="1">
      <c r="A124" s="192"/>
      <c r="B124" s="290"/>
      <c r="C124" s="190"/>
      <c r="D124" s="191" t="s">
        <v>641</v>
      </c>
      <c r="E124" s="323"/>
      <c r="F124" s="323"/>
      <c r="G124" s="323"/>
      <c r="H124" s="39"/>
      <c r="I124">
        <f>I123</f>
        <v>0</v>
      </c>
    </row>
    <row r="125" spans="1:9" ht="25.5" customHeight="1">
      <c r="A125" s="192"/>
      <c r="B125" s="290"/>
      <c r="C125" s="190"/>
      <c r="D125" s="191" t="s">
        <v>9</v>
      </c>
      <c r="E125" s="323"/>
      <c r="F125" s="323"/>
      <c r="G125" s="323"/>
      <c r="H125" s="39"/>
      <c r="I125">
        <f>I124</f>
        <v>0</v>
      </c>
    </row>
    <row r="126" spans="1:9" ht="25.5" customHeight="1">
      <c r="A126" s="192"/>
      <c r="B126" s="290"/>
      <c r="C126" s="49" t="s">
        <v>284</v>
      </c>
      <c r="D126" s="191" t="s">
        <v>633</v>
      </c>
      <c r="E126" s="323"/>
      <c r="F126" s="323"/>
      <c r="G126" s="323"/>
      <c r="H126" s="39"/>
      <c r="I126">
        <v>1</v>
      </c>
    </row>
    <row r="127" spans="1:9" ht="25.5" customHeight="1">
      <c r="A127" s="192"/>
      <c r="B127" s="290"/>
      <c r="C127" s="190"/>
      <c r="D127" s="191" t="s">
        <v>611</v>
      </c>
      <c r="E127" s="323"/>
      <c r="F127" s="323"/>
      <c r="G127" s="323"/>
      <c r="H127" s="39"/>
      <c r="I127">
        <v>1</v>
      </c>
    </row>
    <row r="128" spans="1:9" ht="25.5" customHeight="1">
      <c r="A128" s="192"/>
      <c r="B128" s="290"/>
      <c r="C128" s="190"/>
      <c r="D128" s="191" t="s">
        <v>641</v>
      </c>
      <c r="E128" s="323"/>
      <c r="F128" s="323"/>
      <c r="G128" s="323"/>
      <c r="H128" s="39"/>
      <c r="I128">
        <v>1</v>
      </c>
    </row>
    <row r="129" spans="1:9" ht="25.5" customHeight="1">
      <c r="A129" s="192"/>
      <c r="B129" s="290"/>
      <c r="C129" s="190"/>
      <c r="D129" s="191" t="s">
        <v>9</v>
      </c>
      <c r="E129" s="323"/>
      <c r="F129" s="323"/>
      <c r="G129" s="323"/>
      <c r="H129" s="39"/>
      <c r="I129">
        <v>1</v>
      </c>
    </row>
    <row r="130" spans="1:9" ht="25.5" customHeight="1">
      <c r="A130" s="192"/>
      <c r="B130" s="290"/>
      <c r="C130" s="50" t="s">
        <v>98</v>
      </c>
      <c r="D130" s="188"/>
      <c r="E130" s="322"/>
      <c r="F130" s="322"/>
      <c r="G130" s="322"/>
      <c r="H130" s="38"/>
      <c r="I130">
        <f>IF(SUM(I131:I178)&gt;0,1,0)</f>
        <v>1</v>
      </c>
    </row>
    <row r="131" spans="1:9" ht="25.5" customHeight="1">
      <c r="A131" s="192">
        <v>176</v>
      </c>
      <c r="B131" s="283" t="s">
        <v>674</v>
      </c>
      <c r="C131" s="49" t="s">
        <v>162</v>
      </c>
      <c r="D131" s="191" t="s">
        <v>633</v>
      </c>
      <c r="E131" s="323"/>
      <c r="F131" s="323"/>
      <c r="G131" s="323"/>
      <c r="H131" s="39"/>
      <c r="I131">
        <f>IF(ISNA(MATCH(A131,data!A:A,0)),0,1)</f>
        <v>0</v>
      </c>
    </row>
    <row r="132" spans="1:9" ht="25.5" customHeight="1">
      <c r="A132" s="192"/>
      <c r="B132" s="290"/>
      <c r="C132" s="190"/>
      <c r="D132" s="191" t="s">
        <v>611</v>
      </c>
      <c r="E132" s="323"/>
      <c r="F132" s="323"/>
      <c r="G132" s="323"/>
      <c r="H132" s="39"/>
      <c r="I132">
        <f>I131</f>
        <v>0</v>
      </c>
    </row>
    <row r="133" spans="1:9" ht="25.5" customHeight="1">
      <c r="A133" s="192"/>
      <c r="B133" s="290"/>
      <c r="C133" s="190"/>
      <c r="D133" s="191" t="s">
        <v>641</v>
      </c>
      <c r="E133" s="323"/>
      <c r="F133" s="323"/>
      <c r="G133" s="323"/>
      <c r="H133" s="39"/>
      <c r="I133">
        <f>I132</f>
        <v>0</v>
      </c>
    </row>
    <row r="134" spans="1:9" ht="25.5" customHeight="1">
      <c r="A134" s="192"/>
      <c r="B134" s="290"/>
      <c r="C134" s="190"/>
      <c r="D134" s="191" t="s">
        <v>9</v>
      </c>
      <c r="E134" s="323"/>
      <c r="F134" s="323"/>
      <c r="G134" s="323"/>
      <c r="H134" s="39"/>
      <c r="I134">
        <f>I133</f>
        <v>0</v>
      </c>
    </row>
    <row r="135" spans="1:9" ht="25.5" customHeight="1">
      <c r="A135" s="192">
        <v>187</v>
      </c>
      <c r="B135" s="283" t="s">
        <v>675</v>
      </c>
      <c r="C135" s="49" t="s">
        <v>163</v>
      </c>
      <c r="D135" s="191" t="s">
        <v>633</v>
      </c>
      <c r="E135" s="323"/>
      <c r="F135" s="323"/>
      <c r="G135" s="323"/>
      <c r="H135" s="39"/>
      <c r="I135">
        <f>IF(ISNA(MATCH(A135,data!A:A,0)),0,1)</f>
        <v>0</v>
      </c>
    </row>
    <row r="136" spans="1:9" ht="25.5" customHeight="1">
      <c r="A136" s="192"/>
      <c r="B136" s="290"/>
      <c r="C136" s="190"/>
      <c r="D136" s="191" t="s">
        <v>611</v>
      </c>
      <c r="E136" s="323"/>
      <c r="F136" s="323"/>
      <c r="G136" s="323"/>
      <c r="H136" s="39"/>
      <c r="I136">
        <f>I135</f>
        <v>0</v>
      </c>
    </row>
    <row r="137" spans="1:9" ht="25.5" customHeight="1">
      <c r="A137" s="192"/>
      <c r="B137" s="290"/>
      <c r="C137" s="190"/>
      <c r="D137" s="191" t="s">
        <v>641</v>
      </c>
      <c r="E137" s="323"/>
      <c r="F137" s="323"/>
      <c r="G137" s="323"/>
      <c r="H137" s="39"/>
      <c r="I137">
        <f>I136</f>
        <v>0</v>
      </c>
    </row>
    <row r="138" spans="1:9" ht="25.5" customHeight="1">
      <c r="A138" s="192"/>
      <c r="B138" s="290"/>
      <c r="C138" s="190"/>
      <c r="D138" s="191" t="s">
        <v>9</v>
      </c>
      <c r="E138" s="323"/>
      <c r="F138" s="323"/>
      <c r="G138" s="323"/>
      <c r="H138" s="39"/>
      <c r="I138">
        <f>I137</f>
        <v>0</v>
      </c>
    </row>
    <row r="139" spans="1:9" ht="25.5" customHeight="1">
      <c r="A139" s="192">
        <v>191</v>
      </c>
      <c r="B139" s="283" t="s">
        <v>676</v>
      </c>
      <c r="C139" s="49" t="s">
        <v>164</v>
      </c>
      <c r="D139" s="191" t="s">
        <v>633</v>
      </c>
      <c r="E139" s="323"/>
      <c r="F139" s="323"/>
      <c r="G139" s="323"/>
      <c r="H139" s="39"/>
      <c r="I139">
        <f>IF(ISNA(MATCH(A139,data!A:A,0)),0,1)</f>
        <v>0</v>
      </c>
    </row>
    <row r="140" spans="1:9" ht="25.5" customHeight="1">
      <c r="A140" s="192"/>
      <c r="B140" s="290"/>
      <c r="C140" s="190"/>
      <c r="D140" s="191" t="s">
        <v>611</v>
      </c>
      <c r="E140" s="323"/>
      <c r="F140" s="323"/>
      <c r="G140" s="323"/>
      <c r="H140" s="39"/>
      <c r="I140">
        <f>I139</f>
        <v>0</v>
      </c>
    </row>
    <row r="141" spans="1:9" ht="25.5" customHeight="1">
      <c r="A141" s="192"/>
      <c r="B141" s="290"/>
      <c r="C141" s="190"/>
      <c r="D141" s="191" t="s">
        <v>641</v>
      </c>
      <c r="E141" s="323"/>
      <c r="F141" s="323"/>
      <c r="G141" s="323"/>
      <c r="H141" s="39"/>
      <c r="I141">
        <f>I140</f>
        <v>0</v>
      </c>
    </row>
    <row r="142" spans="1:9" ht="25.5" customHeight="1">
      <c r="A142" s="192"/>
      <c r="B142" s="290"/>
      <c r="C142" s="190"/>
      <c r="D142" s="191" t="s">
        <v>9</v>
      </c>
      <c r="E142" s="323"/>
      <c r="F142" s="323"/>
      <c r="G142" s="323"/>
      <c r="H142" s="39"/>
      <c r="I142">
        <f>I141</f>
        <v>0</v>
      </c>
    </row>
    <row r="143" spans="1:9" ht="25.5" customHeight="1">
      <c r="A143" s="192">
        <v>195</v>
      </c>
      <c r="B143" s="283" t="s">
        <v>677</v>
      </c>
      <c r="C143" s="49" t="s">
        <v>445</v>
      </c>
      <c r="D143" s="191" t="s">
        <v>633</v>
      </c>
      <c r="E143" s="323"/>
      <c r="F143" s="323"/>
      <c r="G143" s="323"/>
      <c r="H143" s="39"/>
      <c r="I143">
        <f>IF(ISNA(MATCH(A143,data!A:A,0)),0,1)</f>
        <v>0</v>
      </c>
    </row>
    <row r="144" spans="1:9" ht="25.5" customHeight="1">
      <c r="A144" s="192"/>
      <c r="B144" s="290"/>
      <c r="C144" s="190"/>
      <c r="D144" s="191" t="s">
        <v>611</v>
      </c>
      <c r="E144" s="323"/>
      <c r="F144" s="323"/>
      <c r="G144" s="323"/>
      <c r="H144" s="39"/>
      <c r="I144">
        <f>I143</f>
        <v>0</v>
      </c>
    </row>
    <row r="145" spans="1:9" ht="25.5" customHeight="1">
      <c r="A145" s="192"/>
      <c r="B145" s="290"/>
      <c r="C145" s="190"/>
      <c r="D145" s="191" t="s">
        <v>641</v>
      </c>
      <c r="E145" s="323"/>
      <c r="F145" s="323"/>
      <c r="G145" s="323"/>
      <c r="H145" s="39"/>
      <c r="I145">
        <f>I144</f>
        <v>0</v>
      </c>
    </row>
    <row r="146" spans="1:9" ht="25.5" customHeight="1">
      <c r="A146" s="192"/>
      <c r="B146" s="290"/>
      <c r="C146" s="190"/>
      <c r="D146" s="191" t="s">
        <v>9</v>
      </c>
      <c r="E146" s="323"/>
      <c r="F146" s="323"/>
      <c r="G146" s="323"/>
      <c r="H146" s="39"/>
      <c r="I146">
        <f>I145</f>
        <v>0</v>
      </c>
    </row>
    <row r="147" spans="1:9" ht="25.5" customHeight="1">
      <c r="A147" s="192">
        <v>201</v>
      </c>
      <c r="B147" s="283" t="s">
        <v>678</v>
      </c>
      <c r="C147" s="49" t="s">
        <v>165</v>
      </c>
      <c r="D147" s="191" t="s">
        <v>633</v>
      </c>
      <c r="E147" s="323"/>
      <c r="F147" s="323"/>
      <c r="G147" s="323"/>
      <c r="H147" s="39"/>
      <c r="I147">
        <f>IF(ISNA(MATCH(A147,data!A:A,0)),0,1)</f>
        <v>0</v>
      </c>
    </row>
    <row r="148" spans="1:9" ht="25.5" customHeight="1">
      <c r="A148" s="192"/>
      <c r="B148" s="290"/>
      <c r="C148" s="190"/>
      <c r="D148" s="191" t="s">
        <v>611</v>
      </c>
      <c r="E148" s="323"/>
      <c r="F148" s="323"/>
      <c r="G148" s="323"/>
      <c r="H148" s="39"/>
      <c r="I148">
        <f>I147</f>
        <v>0</v>
      </c>
    </row>
    <row r="149" spans="1:9" ht="25.5" customHeight="1">
      <c r="A149" s="192"/>
      <c r="B149" s="290"/>
      <c r="C149" s="190"/>
      <c r="D149" s="191" t="s">
        <v>641</v>
      </c>
      <c r="E149" s="323"/>
      <c r="F149" s="323"/>
      <c r="G149" s="323"/>
      <c r="H149" s="39"/>
      <c r="I149">
        <f>I148</f>
        <v>0</v>
      </c>
    </row>
    <row r="150" spans="1:9" ht="25.5" customHeight="1">
      <c r="A150" s="192"/>
      <c r="B150" s="290"/>
      <c r="C150" s="190"/>
      <c r="D150" s="191" t="s">
        <v>9</v>
      </c>
      <c r="E150" s="323"/>
      <c r="F150" s="323"/>
      <c r="G150" s="323"/>
      <c r="H150" s="39"/>
      <c r="I150">
        <f>I149</f>
        <v>0</v>
      </c>
    </row>
    <row r="151" spans="1:9" ht="25.5" customHeight="1">
      <c r="A151" s="192">
        <v>181</v>
      </c>
      <c r="B151" s="283" t="s">
        <v>679</v>
      </c>
      <c r="C151" s="49" t="s">
        <v>446</v>
      </c>
      <c r="D151" s="191" t="s">
        <v>633</v>
      </c>
      <c r="E151" s="323"/>
      <c r="F151" s="323"/>
      <c r="G151" s="323"/>
      <c r="H151" s="39"/>
      <c r="I151">
        <f>IF(ISNA(MATCH(A151,data!A:A,0)),0,1)</f>
        <v>0</v>
      </c>
    </row>
    <row r="152" spans="1:9" ht="25.5" customHeight="1">
      <c r="A152" s="192"/>
      <c r="B152" s="290"/>
      <c r="C152" s="190"/>
      <c r="D152" s="191" t="s">
        <v>611</v>
      </c>
      <c r="E152" s="323"/>
      <c r="F152" s="323"/>
      <c r="G152" s="323"/>
      <c r="H152" s="39"/>
      <c r="I152">
        <f>I151</f>
        <v>0</v>
      </c>
    </row>
    <row r="153" spans="1:9" ht="25.5" customHeight="1">
      <c r="A153" s="192"/>
      <c r="B153" s="290"/>
      <c r="C153" s="190"/>
      <c r="D153" s="191" t="s">
        <v>641</v>
      </c>
      <c r="E153" s="323"/>
      <c r="F153" s="323"/>
      <c r="G153" s="323"/>
      <c r="H153" s="39"/>
      <c r="I153">
        <f>I152</f>
        <v>0</v>
      </c>
    </row>
    <row r="154" spans="1:9" ht="25.5" customHeight="1">
      <c r="A154" s="192"/>
      <c r="B154" s="290"/>
      <c r="C154" s="190"/>
      <c r="D154" s="191" t="s">
        <v>9</v>
      </c>
      <c r="E154" s="323"/>
      <c r="F154" s="323"/>
      <c r="G154" s="323"/>
      <c r="H154" s="39"/>
      <c r="I154">
        <f>I153</f>
        <v>0</v>
      </c>
    </row>
    <row r="155" spans="1:9" ht="25.5" customHeight="1">
      <c r="A155" s="192">
        <v>197</v>
      </c>
      <c r="B155" s="283" t="s">
        <v>677</v>
      </c>
      <c r="C155" s="49" t="s">
        <v>166</v>
      </c>
      <c r="D155" s="191" t="s">
        <v>633</v>
      </c>
      <c r="E155" s="323"/>
      <c r="F155" s="323"/>
      <c r="G155" s="323"/>
      <c r="H155" s="39"/>
      <c r="I155">
        <f>IF(ISNA(MATCH(A155,data!A:A,0)),0,1)</f>
        <v>0</v>
      </c>
    </row>
    <row r="156" spans="1:9" ht="25.5" customHeight="1">
      <c r="A156" s="192"/>
      <c r="B156" s="290"/>
      <c r="C156" s="190"/>
      <c r="D156" s="191" t="s">
        <v>611</v>
      </c>
      <c r="E156" s="323"/>
      <c r="F156" s="323"/>
      <c r="G156" s="323"/>
      <c r="H156" s="39"/>
      <c r="I156">
        <f>I155</f>
        <v>0</v>
      </c>
    </row>
    <row r="157" spans="1:9" ht="25.5" customHeight="1">
      <c r="A157" s="192"/>
      <c r="B157" s="290"/>
      <c r="C157" s="190"/>
      <c r="D157" s="191" t="s">
        <v>641</v>
      </c>
      <c r="E157" s="323"/>
      <c r="F157" s="323"/>
      <c r="G157" s="323"/>
      <c r="H157" s="39"/>
      <c r="I157">
        <f>I156</f>
        <v>0</v>
      </c>
    </row>
    <row r="158" spans="1:9" ht="25.5" customHeight="1">
      <c r="A158" s="192"/>
      <c r="B158" s="290"/>
      <c r="C158" s="190"/>
      <c r="D158" s="191" t="s">
        <v>9</v>
      </c>
      <c r="E158" s="323"/>
      <c r="F158" s="323"/>
      <c r="G158" s="323"/>
      <c r="H158" s="39"/>
      <c r="I158">
        <f>I157</f>
        <v>0</v>
      </c>
    </row>
    <row r="159" spans="1:9" ht="25.5" customHeight="1">
      <c r="A159" s="192">
        <v>210</v>
      </c>
      <c r="B159" s="283" t="s">
        <v>677</v>
      </c>
      <c r="C159" s="49" t="s">
        <v>167</v>
      </c>
      <c r="D159" s="191" t="s">
        <v>633</v>
      </c>
      <c r="E159" s="323"/>
      <c r="F159" s="323"/>
      <c r="G159" s="323"/>
      <c r="H159" s="39"/>
      <c r="I159">
        <f>IF(ISNA(MATCH(A159,data!A:A,0)),0,1)</f>
        <v>0</v>
      </c>
    </row>
    <row r="160" spans="1:9" ht="25.5" customHeight="1">
      <c r="A160" s="192"/>
      <c r="B160" s="290"/>
      <c r="C160" s="190"/>
      <c r="D160" s="191" t="s">
        <v>611</v>
      </c>
      <c r="E160" s="323"/>
      <c r="F160" s="323"/>
      <c r="G160" s="323"/>
      <c r="H160" s="39"/>
      <c r="I160">
        <f>I159</f>
        <v>0</v>
      </c>
    </row>
    <row r="161" spans="1:9" ht="25.5" customHeight="1">
      <c r="A161" s="192"/>
      <c r="B161" s="290"/>
      <c r="C161" s="190"/>
      <c r="D161" s="191" t="s">
        <v>641</v>
      </c>
      <c r="E161" s="323"/>
      <c r="F161" s="323"/>
      <c r="G161" s="323"/>
      <c r="H161" s="39"/>
      <c r="I161">
        <f>I160</f>
        <v>0</v>
      </c>
    </row>
    <row r="162" spans="1:9" ht="25.5" customHeight="1">
      <c r="A162" s="192"/>
      <c r="B162" s="290"/>
      <c r="C162" s="190"/>
      <c r="D162" s="191" t="s">
        <v>9</v>
      </c>
      <c r="E162" s="323"/>
      <c r="F162" s="323"/>
      <c r="G162" s="323"/>
      <c r="H162" s="39"/>
      <c r="I162">
        <f>I161</f>
        <v>0</v>
      </c>
    </row>
    <row r="163" spans="1:9" ht="25.5" customHeight="1">
      <c r="A163" s="192">
        <v>205</v>
      </c>
      <c r="B163" s="283" t="s">
        <v>677</v>
      </c>
      <c r="C163" s="49" t="s">
        <v>168</v>
      </c>
      <c r="D163" s="191" t="s">
        <v>633</v>
      </c>
      <c r="E163" s="323"/>
      <c r="F163" s="323"/>
      <c r="G163" s="323"/>
      <c r="H163" s="39"/>
      <c r="I163">
        <f>IF(ISNA(MATCH(A163,data!A:A,0)),0,1)</f>
        <v>0</v>
      </c>
    </row>
    <row r="164" spans="1:9" ht="25.5" customHeight="1">
      <c r="A164" s="192"/>
      <c r="B164" s="290"/>
      <c r="C164" s="190"/>
      <c r="D164" s="191" t="s">
        <v>611</v>
      </c>
      <c r="E164" s="323"/>
      <c r="F164" s="323"/>
      <c r="G164" s="323"/>
      <c r="H164" s="39"/>
      <c r="I164">
        <f>I163</f>
        <v>0</v>
      </c>
    </row>
    <row r="165" spans="1:9" ht="25.5" customHeight="1">
      <c r="A165" s="192"/>
      <c r="B165" s="290"/>
      <c r="C165" s="190"/>
      <c r="D165" s="191" t="s">
        <v>641</v>
      </c>
      <c r="E165" s="323"/>
      <c r="F165" s="323"/>
      <c r="G165" s="323"/>
      <c r="H165" s="39"/>
      <c r="I165">
        <f>I164</f>
        <v>0</v>
      </c>
    </row>
    <row r="166" spans="1:9" ht="25.5" customHeight="1">
      <c r="A166" s="192"/>
      <c r="B166" s="290"/>
      <c r="C166" s="190"/>
      <c r="D166" s="191" t="s">
        <v>9</v>
      </c>
      <c r="E166" s="323"/>
      <c r="F166" s="323"/>
      <c r="G166" s="323"/>
      <c r="H166" s="39"/>
      <c r="I166">
        <f>I165</f>
        <v>0</v>
      </c>
    </row>
    <row r="167" spans="1:9" ht="25.5" customHeight="1">
      <c r="A167" s="192">
        <v>203</v>
      </c>
      <c r="B167" s="283" t="s">
        <v>677</v>
      </c>
      <c r="C167" s="49" t="s">
        <v>169</v>
      </c>
      <c r="D167" s="191" t="s">
        <v>633</v>
      </c>
      <c r="E167" s="323"/>
      <c r="F167" s="323"/>
      <c r="G167" s="323"/>
      <c r="H167" s="39"/>
      <c r="I167">
        <f>IF(ISNA(MATCH(A167,data!A:A,0)),0,1)</f>
        <v>0</v>
      </c>
    </row>
    <row r="168" spans="1:9" ht="25.5" customHeight="1">
      <c r="A168" s="192"/>
      <c r="B168" s="290"/>
      <c r="C168" s="190"/>
      <c r="D168" s="191" t="s">
        <v>611</v>
      </c>
      <c r="E168" s="323"/>
      <c r="F168" s="323"/>
      <c r="G168" s="323"/>
      <c r="H168" s="39"/>
      <c r="I168">
        <f>I167</f>
        <v>0</v>
      </c>
    </row>
    <row r="169" spans="1:9" ht="25.5" customHeight="1">
      <c r="A169" s="192"/>
      <c r="B169" s="290"/>
      <c r="C169" s="190"/>
      <c r="D169" s="191" t="s">
        <v>641</v>
      </c>
      <c r="E169" s="323"/>
      <c r="F169" s="323"/>
      <c r="G169" s="323"/>
      <c r="H169" s="39"/>
      <c r="I169">
        <f>I168</f>
        <v>0</v>
      </c>
    </row>
    <row r="170" spans="1:9" ht="25.5" customHeight="1">
      <c r="A170" s="192"/>
      <c r="B170" s="290"/>
      <c r="C170" s="190"/>
      <c r="D170" s="191" t="s">
        <v>9</v>
      </c>
      <c r="E170" s="323"/>
      <c r="F170" s="323"/>
      <c r="G170" s="323"/>
      <c r="H170" s="39"/>
      <c r="I170">
        <f>I169</f>
        <v>0</v>
      </c>
    </row>
    <row r="171" spans="1:9" ht="25.5" customHeight="1">
      <c r="A171" s="277" t="s">
        <v>785</v>
      </c>
      <c r="B171" s="283" t="s">
        <v>677</v>
      </c>
      <c r="C171" s="49" t="s">
        <v>447</v>
      </c>
      <c r="D171" s="191" t="s">
        <v>633</v>
      </c>
      <c r="E171" s="323"/>
      <c r="F171" s="323"/>
      <c r="G171" s="323"/>
      <c r="H171" s="39"/>
      <c r="I171">
        <f>IF(ISNA(MATCH(A171,data!A:A,0)),0,1)</f>
        <v>0</v>
      </c>
    </row>
    <row r="172" spans="1:9" ht="25.5" customHeight="1">
      <c r="A172" s="192"/>
      <c r="B172" s="290"/>
      <c r="C172" s="190"/>
      <c r="D172" s="191" t="s">
        <v>611</v>
      </c>
      <c r="E172" s="323"/>
      <c r="F172" s="323"/>
      <c r="G172" s="323"/>
      <c r="H172" s="39"/>
      <c r="I172">
        <f>I171</f>
        <v>0</v>
      </c>
    </row>
    <row r="173" spans="1:9" ht="25.5" customHeight="1">
      <c r="A173" s="192"/>
      <c r="B173" s="290"/>
      <c r="C173" s="190"/>
      <c r="D173" s="191" t="s">
        <v>641</v>
      </c>
      <c r="E173" s="323"/>
      <c r="F173" s="323"/>
      <c r="G173" s="323"/>
      <c r="H173" s="39"/>
      <c r="I173">
        <f>I172</f>
        <v>0</v>
      </c>
    </row>
    <row r="174" spans="1:9" ht="25.5" customHeight="1">
      <c r="A174" s="192"/>
      <c r="B174" s="290"/>
      <c r="C174" s="190"/>
      <c r="D174" s="191" t="s">
        <v>9</v>
      </c>
      <c r="E174" s="323"/>
      <c r="F174" s="323"/>
      <c r="G174" s="323"/>
      <c r="H174" s="39"/>
      <c r="I174">
        <f>I173</f>
        <v>0</v>
      </c>
    </row>
    <row r="175" spans="1:9" ht="25.5" customHeight="1">
      <c r="A175" s="192"/>
      <c r="B175" s="290"/>
      <c r="C175" s="49" t="s">
        <v>448</v>
      </c>
      <c r="D175" s="191" t="s">
        <v>633</v>
      </c>
      <c r="E175" s="323"/>
      <c r="F175" s="323"/>
      <c r="G175" s="323"/>
      <c r="H175" s="39"/>
      <c r="I175">
        <v>1</v>
      </c>
    </row>
    <row r="176" spans="1:9" ht="25.5" customHeight="1">
      <c r="A176" s="192"/>
      <c r="B176" s="290"/>
      <c r="C176" s="190"/>
      <c r="D176" s="191" t="s">
        <v>611</v>
      </c>
      <c r="E176" s="323"/>
      <c r="F176" s="323"/>
      <c r="G176" s="323"/>
      <c r="H176" s="39"/>
      <c r="I176">
        <v>1</v>
      </c>
    </row>
    <row r="177" spans="1:9" ht="25.5" customHeight="1">
      <c r="A177" s="192"/>
      <c r="B177" s="290"/>
      <c r="C177" s="190"/>
      <c r="D177" s="191" t="s">
        <v>641</v>
      </c>
      <c r="E177" s="323"/>
      <c r="F177" s="323"/>
      <c r="G177" s="323"/>
      <c r="H177" s="39"/>
      <c r="I177">
        <v>1</v>
      </c>
    </row>
    <row r="178" spans="1:9" ht="25.5" customHeight="1">
      <c r="A178" s="192"/>
      <c r="B178" s="290"/>
      <c r="C178" s="190"/>
      <c r="D178" s="191" t="s">
        <v>9</v>
      </c>
      <c r="E178" s="323"/>
      <c r="F178" s="323"/>
      <c r="G178" s="323"/>
      <c r="H178" s="39"/>
      <c r="I178">
        <v>1</v>
      </c>
    </row>
    <row r="179" spans="1:9" ht="25.5" customHeight="1">
      <c r="A179" s="192"/>
      <c r="B179" s="290"/>
      <c r="C179" s="50" t="s">
        <v>191</v>
      </c>
      <c r="D179" s="188"/>
      <c r="E179" s="322"/>
      <c r="F179" s="322"/>
      <c r="G179" s="322"/>
      <c r="H179" s="38"/>
      <c r="I179">
        <f>IF(SUM(I180:I268)&gt;0,1,0)</f>
        <v>1</v>
      </c>
    </row>
    <row r="180" spans="1:9" ht="25.5" customHeight="1">
      <c r="A180" s="192">
        <v>236</v>
      </c>
      <c r="B180" s="283" t="s">
        <v>689</v>
      </c>
      <c r="C180" s="49" t="s">
        <v>192</v>
      </c>
      <c r="D180" s="191" t="s">
        <v>633</v>
      </c>
      <c r="E180" s="323"/>
      <c r="F180" s="323"/>
      <c r="G180" s="323"/>
      <c r="H180" s="39"/>
      <c r="I180">
        <f>IF(ISNA(MATCH(A180,data!A:A,0)),0,1)</f>
        <v>0</v>
      </c>
    </row>
    <row r="181" spans="1:9" ht="25.5" customHeight="1">
      <c r="A181" s="192"/>
      <c r="B181" s="290"/>
      <c r="C181" s="190"/>
      <c r="D181" s="191" t="s">
        <v>611</v>
      </c>
      <c r="E181" s="323"/>
      <c r="F181" s="323"/>
      <c r="G181" s="323"/>
      <c r="H181" s="39"/>
      <c r="I181">
        <f>I180</f>
        <v>0</v>
      </c>
    </row>
    <row r="182" spans="1:9" ht="25.5" customHeight="1">
      <c r="A182" s="192"/>
      <c r="B182" s="290"/>
      <c r="C182" s="190"/>
      <c r="D182" s="212" t="s">
        <v>641</v>
      </c>
      <c r="E182" s="323"/>
      <c r="F182" s="323"/>
      <c r="G182" s="323"/>
      <c r="H182" s="39"/>
      <c r="I182">
        <f>I181</f>
        <v>0</v>
      </c>
    </row>
    <row r="183" spans="1:9" ht="25.5" customHeight="1">
      <c r="A183" s="192"/>
      <c r="B183" s="290"/>
      <c r="C183" s="190"/>
      <c r="D183" s="148" t="s">
        <v>644</v>
      </c>
      <c r="E183" s="323"/>
      <c r="F183" s="323"/>
      <c r="G183" s="323"/>
      <c r="H183" s="39"/>
      <c r="I183">
        <f>I182</f>
        <v>0</v>
      </c>
    </row>
    <row r="184" spans="1:9" ht="25.5" customHeight="1">
      <c r="A184" s="192"/>
      <c r="B184" s="290"/>
      <c r="C184" s="190"/>
      <c r="D184" s="148" t="s">
        <v>646</v>
      </c>
      <c r="E184" s="323"/>
      <c r="F184" s="323"/>
      <c r="G184" s="323"/>
      <c r="H184" s="39"/>
      <c r="I184">
        <f>I183</f>
        <v>0</v>
      </c>
    </row>
    <row r="185" spans="1:9" ht="25.5" customHeight="1">
      <c r="A185" s="192"/>
      <c r="B185" s="290"/>
      <c r="C185" s="190"/>
      <c r="D185" s="191" t="s">
        <v>9</v>
      </c>
      <c r="E185" s="323"/>
      <c r="F185" s="323"/>
      <c r="G185" s="323"/>
      <c r="H185" s="39"/>
      <c r="I185">
        <f>I184</f>
        <v>0</v>
      </c>
    </row>
    <row r="186" spans="1:9" ht="25.5" customHeight="1">
      <c r="A186" s="192">
        <v>242</v>
      </c>
      <c r="B186" s="283" t="s">
        <v>690</v>
      </c>
      <c r="C186" s="49" t="s">
        <v>193</v>
      </c>
      <c r="D186" s="191" t="s">
        <v>633</v>
      </c>
      <c r="E186" s="323"/>
      <c r="F186" s="323"/>
      <c r="G186" s="323"/>
      <c r="H186" s="39"/>
      <c r="I186">
        <f>IF(ISNA(MATCH(A186,data!A:A,0)),0,1)</f>
        <v>0</v>
      </c>
    </row>
    <row r="187" spans="1:9" ht="25.5" customHeight="1">
      <c r="A187" s="192"/>
      <c r="B187" s="290"/>
      <c r="C187" s="190"/>
      <c r="D187" s="191" t="s">
        <v>611</v>
      </c>
      <c r="E187" s="323"/>
      <c r="F187" s="323"/>
      <c r="G187" s="323"/>
      <c r="H187" s="39"/>
      <c r="I187">
        <f>I186</f>
        <v>0</v>
      </c>
    </row>
    <row r="188" spans="1:9" ht="25.5" customHeight="1">
      <c r="A188" s="192"/>
      <c r="B188" s="290"/>
      <c r="C188" s="190"/>
      <c r="D188" s="191" t="s">
        <v>641</v>
      </c>
      <c r="E188" s="323"/>
      <c r="F188" s="323"/>
      <c r="G188" s="323"/>
      <c r="H188" s="39"/>
      <c r="I188">
        <f>I187</f>
        <v>0</v>
      </c>
    </row>
    <row r="189" spans="1:9" ht="25.5" customHeight="1">
      <c r="A189" s="192"/>
      <c r="B189" s="290"/>
      <c r="C189" s="190"/>
      <c r="D189" s="191" t="s">
        <v>9</v>
      </c>
      <c r="E189" s="323"/>
      <c r="F189" s="323"/>
      <c r="G189" s="323"/>
      <c r="H189" s="39"/>
      <c r="I189">
        <f>I188</f>
        <v>0</v>
      </c>
    </row>
    <row r="190" spans="1:9" ht="25.5" customHeight="1">
      <c r="A190" s="192">
        <v>292</v>
      </c>
      <c r="B190" s="278" t="s">
        <v>699</v>
      </c>
      <c r="C190" s="49" t="s">
        <v>196</v>
      </c>
      <c r="D190" s="191" t="s">
        <v>633</v>
      </c>
      <c r="E190" s="323"/>
      <c r="F190" s="323"/>
      <c r="G190" s="323"/>
      <c r="H190" s="39"/>
      <c r="I190">
        <f>IF(ISNA(MATCH(A190,data!A:A,0)),0,1)</f>
        <v>0</v>
      </c>
    </row>
    <row r="191" spans="1:9" ht="25.5" customHeight="1">
      <c r="A191" s="192"/>
      <c r="B191" s="290"/>
      <c r="C191" s="190"/>
      <c r="D191" s="191" t="s">
        <v>611</v>
      </c>
      <c r="E191" s="323"/>
      <c r="F191" s="323"/>
      <c r="G191" s="323"/>
      <c r="H191" s="39"/>
      <c r="I191">
        <f>I190</f>
        <v>0</v>
      </c>
    </row>
    <row r="192" spans="1:9" ht="25.5" customHeight="1">
      <c r="A192" s="192"/>
      <c r="B192" s="290"/>
      <c r="C192" s="190"/>
      <c r="D192" s="212" t="s">
        <v>641</v>
      </c>
      <c r="E192" s="323"/>
      <c r="F192" s="323"/>
      <c r="G192" s="323"/>
      <c r="H192" s="39"/>
      <c r="I192">
        <f>I191</f>
        <v>0</v>
      </c>
    </row>
    <row r="193" spans="1:9" ht="25.5" customHeight="1">
      <c r="A193" s="192"/>
      <c r="B193" s="290"/>
      <c r="C193" s="190"/>
      <c r="D193" s="148" t="s">
        <v>9</v>
      </c>
      <c r="E193" s="323"/>
      <c r="F193" s="323"/>
      <c r="G193" s="323"/>
      <c r="H193" s="39"/>
      <c r="I193">
        <f>I192</f>
        <v>0</v>
      </c>
    </row>
    <row r="194" spans="1:9" ht="25.5" customHeight="1">
      <c r="A194" s="192">
        <v>328</v>
      </c>
      <c r="B194" s="283" t="s">
        <v>701</v>
      </c>
      <c r="C194" s="190" t="s">
        <v>455</v>
      </c>
      <c r="D194" s="148" t="s">
        <v>633</v>
      </c>
      <c r="E194" s="323"/>
      <c r="F194" s="323"/>
      <c r="G194" s="323"/>
      <c r="H194" s="39"/>
      <c r="I194">
        <f>IF(ISNA(MATCH(A194,data!A:A,0)),0,1)</f>
        <v>0</v>
      </c>
    </row>
    <row r="195" spans="1:9" ht="25.5" customHeight="1">
      <c r="A195" s="192"/>
      <c r="B195" s="290"/>
      <c r="C195" s="190"/>
      <c r="D195" s="191" t="s">
        <v>611</v>
      </c>
      <c r="E195" s="323"/>
      <c r="F195" s="323"/>
      <c r="G195" s="323"/>
      <c r="H195" s="39"/>
      <c r="I195">
        <f>I194</f>
        <v>0</v>
      </c>
    </row>
    <row r="196" spans="1:9" ht="25.5" customHeight="1">
      <c r="A196" s="192"/>
      <c r="B196" s="290"/>
      <c r="C196" s="49"/>
      <c r="D196" s="191" t="s">
        <v>641</v>
      </c>
      <c r="E196" s="323"/>
      <c r="F196" s="323"/>
      <c r="G196" s="323"/>
      <c r="H196" s="39"/>
      <c r="I196">
        <f>I195</f>
        <v>0</v>
      </c>
    </row>
    <row r="197" spans="1:9" ht="25.5" customHeight="1">
      <c r="A197" s="192"/>
      <c r="B197" s="290"/>
      <c r="C197" s="190"/>
      <c r="D197" s="191" t="s">
        <v>9</v>
      </c>
      <c r="E197" s="323"/>
      <c r="F197" s="323"/>
      <c r="G197" s="323"/>
      <c r="H197" s="39"/>
      <c r="I197">
        <f>I202</f>
        <v>0</v>
      </c>
    </row>
    <row r="198" spans="1:9" ht="25.5" customHeight="1">
      <c r="A198" s="192">
        <v>329</v>
      </c>
      <c r="B198" s="283" t="s">
        <v>702</v>
      </c>
      <c r="C198" s="190" t="s">
        <v>197</v>
      </c>
      <c r="D198" s="212" t="s">
        <v>633</v>
      </c>
      <c r="E198" s="323"/>
      <c r="F198" s="323"/>
      <c r="G198" s="323"/>
      <c r="H198" s="39"/>
      <c r="I198">
        <f>IF(ISNA(MATCH(A198,data!A:A,0)),0,1)</f>
        <v>0</v>
      </c>
    </row>
    <row r="199" spans="1:9" ht="25.5" customHeight="1">
      <c r="A199" s="192"/>
      <c r="B199" s="290"/>
      <c r="C199" s="190"/>
      <c r="D199" s="191" t="s">
        <v>611</v>
      </c>
      <c r="E199" s="323"/>
      <c r="F199" s="323"/>
      <c r="G199" s="323"/>
      <c r="H199" s="39"/>
      <c r="I199">
        <f>I198</f>
        <v>0</v>
      </c>
    </row>
    <row r="200" spans="1:9" ht="25.5" customHeight="1">
      <c r="A200" s="192"/>
      <c r="B200" s="290"/>
      <c r="C200" s="49"/>
      <c r="D200" s="191" t="s">
        <v>641</v>
      </c>
      <c r="E200" s="323"/>
      <c r="F200" s="323"/>
      <c r="G200" s="323"/>
      <c r="H200" s="39"/>
      <c r="I200">
        <f>I199</f>
        <v>0</v>
      </c>
    </row>
    <row r="201" spans="1:9" ht="25.5" customHeight="1">
      <c r="A201" s="192"/>
      <c r="B201" s="290"/>
      <c r="C201" s="190"/>
      <c r="D201" s="148" t="s">
        <v>644</v>
      </c>
      <c r="E201" s="323"/>
      <c r="F201" s="323"/>
      <c r="G201" s="323"/>
      <c r="H201" s="39"/>
      <c r="I201">
        <f>I196</f>
        <v>0</v>
      </c>
    </row>
    <row r="202" spans="1:9" ht="25.5" customHeight="1">
      <c r="A202" s="192"/>
      <c r="B202" s="290"/>
      <c r="C202" s="190"/>
      <c r="D202" s="148" t="s">
        <v>646</v>
      </c>
      <c r="E202" s="323"/>
      <c r="F202" s="323"/>
      <c r="G202" s="323"/>
      <c r="H202" s="39"/>
      <c r="I202">
        <f>I201</f>
        <v>0</v>
      </c>
    </row>
    <row r="203" spans="1:9" ht="25.5" customHeight="1">
      <c r="A203" s="192"/>
      <c r="B203" s="290"/>
      <c r="C203" s="190"/>
      <c r="D203" s="191" t="s">
        <v>9</v>
      </c>
      <c r="E203" s="323"/>
      <c r="F203" s="323"/>
      <c r="G203" s="323"/>
      <c r="H203" s="39"/>
      <c r="I203">
        <f>I200</f>
        <v>0</v>
      </c>
    </row>
    <row r="204" spans="1:9" ht="25.5" customHeight="1">
      <c r="A204" s="192">
        <v>249</v>
      </c>
      <c r="B204" s="278" t="s">
        <v>692</v>
      </c>
      <c r="C204" s="49" t="s">
        <v>198</v>
      </c>
      <c r="D204" s="191" t="s">
        <v>633</v>
      </c>
      <c r="E204" s="323"/>
      <c r="F204" s="323"/>
      <c r="G204" s="323"/>
      <c r="H204" s="39"/>
      <c r="I204">
        <f>IF(ISNA(MATCH(A204,data!A:A,0)),0,1)</f>
        <v>0</v>
      </c>
    </row>
    <row r="205" spans="1:9" ht="25.5" customHeight="1">
      <c r="A205" s="192"/>
      <c r="B205" s="290"/>
      <c r="C205" s="190"/>
      <c r="D205" s="191" t="s">
        <v>611</v>
      </c>
      <c r="E205" s="323"/>
      <c r="F205" s="323"/>
      <c r="G205" s="323"/>
      <c r="H205" s="39"/>
      <c r="I205">
        <f>I204</f>
        <v>0</v>
      </c>
    </row>
    <row r="206" spans="1:9" ht="25.5" customHeight="1">
      <c r="A206" s="192"/>
      <c r="B206" s="290"/>
      <c r="C206" s="190"/>
      <c r="D206" s="212" t="s">
        <v>641</v>
      </c>
      <c r="E206" s="323"/>
      <c r="F206" s="323"/>
      <c r="G206" s="323"/>
      <c r="H206" s="39"/>
      <c r="I206">
        <f>I205</f>
        <v>0</v>
      </c>
    </row>
    <row r="207" spans="1:9" ht="25.5" customHeight="1">
      <c r="A207" s="192"/>
      <c r="B207" s="290"/>
      <c r="C207" s="190"/>
      <c r="D207" s="148" t="s">
        <v>9</v>
      </c>
      <c r="E207" s="323"/>
      <c r="F207" s="323"/>
      <c r="G207" s="323"/>
      <c r="H207" s="39"/>
      <c r="I207">
        <f>I206</f>
        <v>0</v>
      </c>
    </row>
    <row r="208" spans="1:9" ht="25.5" customHeight="1">
      <c r="A208" s="192">
        <v>251</v>
      </c>
      <c r="B208" s="283" t="s">
        <v>693</v>
      </c>
      <c r="C208" s="190" t="s">
        <v>583</v>
      </c>
      <c r="D208" s="148" t="s">
        <v>633</v>
      </c>
      <c r="E208" s="323"/>
      <c r="F208" s="323"/>
      <c r="G208" s="323"/>
      <c r="H208" s="39"/>
      <c r="I208">
        <f>IF(ISNA(MATCH(A208,data!A:A,0)),0,1)</f>
        <v>0</v>
      </c>
    </row>
    <row r="209" spans="1:9" ht="25.5" customHeight="1">
      <c r="A209" s="192"/>
      <c r="B209" s="290"/>
      <c r="C209" s="190"/>
      <c r="D209" s="191" t="s">
        <v>611</v>
      </c>
      <c r="E209" s="323"/>
      <c r="F209" s="323"/>
      <c r="G209" s="323"/>
      <c r="H209" s="39"/>
      <c r="I209">
        <f>I208</f>
        <v>0</v>
      </c>
    </row>
    <row r="210" spans="1:9" ht="25.5" customHeight="1">
      <c r="A210" s="192"/>
      <c r="B210" s="290"/>
      <c r="C210" s="49"/>
      <c r="D210" s="191" t="s">
        <v>641</v>
      </c>
      <c r="E210" s="323"/>
      <c r="F210" s="323"/>
      <c r="G210" s="323"/>
      <c r="H210" s="39"/>
      <c r="I210">
        <f>I209</f>
        <v>0</v>
      </c>
    </row>
    <row r="211" spans="1:9" ht="25.5" customHeight="1">
      <c r="A211" s="192"/>
      <c r="B211" s="290"/>
      <c r="C211" s="190"/>
      <c r="D211" s="191" t="s">
        <v>9</v>
      </c>
      <c r="E211" s="323"/>
      <c r="F211" s="323"/>
      <c r="G211" s="323"/>
      <c r="H211" s="39"/>
      <c r="I211">
        <f>I210</f>
        <v>0</v>
      </c>
    </row>
    <row r="212" spans="1:9" ht="25.5" customHeight="1">
      <c r="A212" s="192" t="s">
        <v>231</v>
      </c>
      <c r="B212" s="283" t="s">
        <v>698</v>
      </c>
      <c r="C212" s="190" t="s">
        <v>232</v>
      </c>
      <c r="D212" s="191" t="s">
        <v>633</v>
      </c>
      <c r="E212" s="323"/>
      <c r="F212" s="323"/>
      <c r="G212" s="323"/>
      <c r="H212" s="39"/>
      <c r="I212">
        <f>IF(ISNA(MATCH(A212,data!A:A,0)),0,1)</f>
        <v>0</v>
      </c>
    </row>
    <row r="213" spans="1:9" ht="25.5" customHeight="1">
      <c r="A213" s="192"/>
      <c r="B213" s="290"/>
      <c r="C213" s="190"/>
      <c r="D213" s="191" t="s">
        <v>611</v>
      </c>
      <c r="E213" s="323"/>
      <c r="F213" s="323"/>
      <c r="G213" s="323"/>
      <c r="H213" s="39"/>
      <c r="I213">
        <f>I212</f>
        <v>0</v>
      </c>
    </row>
    <row r="214" spans="1:9" ht="25.5" customHeight="1">
      <c r="A214" s="192"/>
      <c r="B214" s="290"/>
      <c r="C214" s="49"/>
      <c r="D214" s="191" t="s">
        <v>641</v>
      </c>
      <c r="E214" s="323"/>
      <c r="F214" s="323"/>
      <c r="G214" s="323"/>
      <c r="H214" s="39"/>
      <c r="I214">
        <f>I213</f>
        <v>0</v>
      </c>
    </row>
    <row r="215" spans="1:9" ht="25.5" customHeight="1">
      <c r="A215" s="192"/>
      <c r="B215" s="290"/>
      <c r="C215" s="190"/>
      <c r="D215" s="191" t="s">
        <v>9</v>
      </c>
      <c r="E215" s="323"/>
      <c r="F215" s="323"/>
      <c r="G215" s="323"/>
      <c r="H215" s="39"/>
      <c r="I215">
        <f>I214</f>
        <v>0</v>
      </c>
    </row>
    <row r="216" spans="1:9" ht="25.5" customHeight="1">
      <c r="A216" s="192">
        <v>256</v>
      </c>
      <c r="B216" s="283" t="s">
        <v>694</v>
      </c>
      <c r="C216" s="190" t="s">
        <v>199</v>
      </c>
      <c r="D216" s="191" t="s">
        <v>633</v>
      </c>
      <c r="E216" s="323"/>
      <c r="F216" s="323"/>
      <c r="G216" s="323"/>
      <c r="H216" s="39"/>
      <c r="I216">
        <f>IF(ISNA(MATCH(A216,data!A:A,0)),0,1)</f>
        <v>0</v>
      </c>
    </row>
    <row r="217" spans="1:9" ht="25.5" customHeight="1">
      <c r="A217" s="192"/>
      <c r="B217" s="290"/>
      <c r="C217" s="190"/>
      <c r="D217" s="191" t="s">
        <v>611</v>
      </c>
      <c r="E217" s="323"/>
      <c r="F217" s="323"/>
      <c r="G217" s="323"/>
      <c r="H217" s="39"/>
      <c r="I217">
        <f>I216</f>
        <v>0</v>
      </c>
    </row>
    <row r="218" spans="1:9" ht="25.5" customHeight="1">
      <c r="A218" s="192"/>
      <c r="B218" s="290"/>
      <c r="C218" s="190"/>
      <c r="D218" s="191" t="s">
        <v>641</v>
      </c>
      <c r="E218" s="323"/>
      <c r="F218" s="323"/>
      <c r="G218" s="323"/>
      <c r="H218" s="39"/>
      <c r="I218">
        <f>I217</f>
        <v>0</v>
      </c>
    </row>
    <row r="219" spans="1:9" ht="25.5" customHeight="1">
      <c r="A219" s="192"/>
      <c r="B219" s="290"/>
      <c r="C219" s="190"/>
      <c r="D219" s="148" t="s">
        <v>644</v>
      </c>
      <c r="E219" s="323"/>
      <c r="F219" s="323"/>
      <c r="G219" s="323"/>
      <c r="H219" s="39"/>
      <c r="I219">
        <f>I218</f>
        <v>0</v>
      </c>
    </row>
    <row r="220" spans="1:9" ht="25.5" customHeight="1">
      <c r="A220" s="192"/>
      <c r="B220" s="290"/>
      <c r="C220" s="190"/>
      <c r="D220" s="148" t="s">
        <v>646</v>
      </c>
      <c r="E220" s="323"/>
      <c r="F220" s="323"/>
      <c r="G220" s="323"/>
      <c r="H220" s="39"/>
      <c r="I220">
        <f>I219</f>
        <v>0</v>
      </c>
    </row>
    <row r="221" spans="1:9" ht="25.5" customHeight="1">
      <c r="A221" s="192"/>
      <c r="B221" s="290"/>
      <c r="C221" s="190"/>
      <c r="D221" s="191" t="s">
        <v>9</v>
      </c>
      <c r="E221" s="323"/>
      <c r="F221" s="323"/>
      <c r="G221" s="323"/>
      <c r="H221" s="39"/>
      <c r="I221">
        <f>I220</f>
        <v>0</v>
      </c>
    </row>
    <row r="222" spans="1:9" ht="25.5" customHeight="1">
      <c r="A222" s="192" t="s">
        <v>233</v>
      </c>
      <c r="B222" s="283" t="s">
        <v>694</v>
      </c>
      <c r="C222" s="49" t="s">
        <v>200</v>
      </c>
      <c r="D222" s="191" t="s">
        <v>633</v>
      </c>
      <c r="E222" s="323"/>
      <c r="F222" s="323"/>
      <c r="G222" s="323"/>
      <c r="H222" s="39"/>
      <c r="I222">
        <f>IF(ISNA(MATCH(A222,data!A:A,0)),0,1)</f>
        <v>0</v>
      </c>
    </row>
    <row r="223" spans="1:9" ht="25.5" customHeight="1">
      <c r="A223" s="192"/>
      <c r="B223" s="290"/>
      <c r="C223" s="190"/>
      <c r="D223" s="191" t="s">
        <v>611</v>
      </c>
      <c r="E223" s="323"/>
      <c r="F223" s="323"/>
      <c r="G223" s="323"/>
      <c r="H223" s="39"/>
      <c r="I223">
        <f>I222</f>
        <v>0</v>
      </c>
    </row>
    <row r="224" spans="1:9" ht="25.5" customHeight="1">
      <c r="A224" s="192"/>
      <c r="B224" s="290"/>
      <c r="C224" s="190"/>
      <c r="D224" s="212" t="s">
        <v>641</v>
      </c>
      <c r="E224" s="323"/>
      <c r="F224" s="323"/>
      <c r="G224" s="323"/>
      <c r="H224" s="39"/>
      <c r="I224">
        <f>I223</f>
        <v>0</v>
      </c>
    </row>
    <row r="225" spans="1:9" ht="25.5" customHeight="1">
      <c r="A225" s="192"/>
      <c r="B225" s="290"/>
      <c r="C225" s="190"/>
      <c r="D225" s="148" t="s">
        <v>644</v>
      </c>
      <c r="E225" s="323"/>
      <c r="F225" s="323"/>
      <c r="G225" s="323"/>
      <c r="H225" s="39"/>
      <c r="I225">
        <f>I224</f>
        <v>0</v>
      </c>
    </row>
    <row r="226" spans="1:9" ht="25.5" customHeight="1">
      <c r="A226" s="192"/>
      <c r="B226" s="290"/>
      <c r="C226" s="190"/>
      <c r="D226" s="148" t="s">
        <v>646</v>
      </c>
      <c r="E226" s="323"/>
      <c r="F226" s="323"/>
      <c r="G226" s="323"/>
      <c r="H226" s="39"/>
      <c r="I226">
        <f>I225</f>
        <v>0</v>
      </c>
    </row>
    <row r="227" spans="1:9" ht="25.5" customHeight="1">
      <c r="A227" s="192"/>
      <c r="B227" s="290"/>
      <c r="C227" s="190"/>
      <c r="D227" s="191" t="s">
        <v>9</v>
      </c>
      <c r="E227" s="323"/>
      <c r="F227" s="323"/>
      <c r="G227" s="323"/>
      <c r="H227" s="39"/>
      <c r="I227">
        <f>I226</f>
        <v>0</v>
      </c>
    </row>
    <row r="228" spans="1:9" ht="25.5" customHeight="1">
      <c r="A228" s="192" t="s">
        <v>234</v>
      </c>
      <c r="B228" s="283" t="s">
        <v>691</v>
      </c>
      <c r="C228" s="49" t="s">
        <v>201</v>
      </c>
      <c r="D228" s="191" t="s">
        <v>633</v>
      </c>
      <c r="E228" s="323"/>
      <c r="F228" s="323"/>
      <c r="G228" s="323"/>
      <c r="H228" s="39"/>
      <c r="I228">
        <f>IF(ISNA(MATCH(A228,data!A:A,0)),0,1)</f>
        <v>0</v>
      </c>
    </row>
    <row r="229" spans="1:9" ht="25.5" customHeight="1">
      <c r="A229" s="192"/>
      <c r="B229" s="290"/>
      <c r="C229" s="190"/>
      <c r="D229" s="191" t="s">
        <v>611</v>
      </c>
      <c r="E229" s="323"/>
      <c r="F229" s="323"/>
      <c r="G229" s="323"/>
      <c r="H229" s="39"/>
      <c r="I229">
        <f>I228</f>
        <v>0</v>
      </c>
    </row>
    <row r="230" spans="1:9" ht="25.5" customHeight="1">
      <c r="A230" s="192"/>
      <c r="B230" s="290"/>
      <c r="C230" s="190"/>
      <c r="D230" s="212" t="s">
        <v>641</v>
      </c>
      <c r="E230" s="323"/>
      <c r="F230" s="323"/>
      <c r="G230" s="323"/>
      <c r="H230" s="39"/>
      <c r="I230">
        <f>I229</f>
        <v>0</v>
      </c>
    </row>
    <row r="231" spans="1:9" ht="25.5" customHeight="1">
      <c r="A231" s="192"/>
      <c r="B231" s="290"/>
      <c r="C231" s="190"/>
      <c r="D231" s="148" t="s">
        <v>9</v>
      </c>
      <c r="E231" s="323"/>
      <c r="F231" s="323"/>
      <c r="G231" s="323"/>
      <c r="H231" s="39"/>
      <c r="I231">
        <f>I230</f>
        <v>0</v>
      </c>
    </row>
    <row r="232" spans="1:9" ht="25.5" customHeight="1">
      <c r="A232" s="192" t="s">
        <v>235</v>
      </c>
      <c r="B232" s="283" t="s">
        <v>703</v>
      </c>
      <c r="C232" s="190" t="s">
        <v>202</v>
      </c>
      <c r="D232" s="148" t="s">
        <v>633</v>
      </c>
      <c r="E232" s="323"/>
      <c r="F232" s="323"/>
      <c r="G232" s="323"/>
      <c r="H232" s="39"/>
      <c r="I232">
        <f>IF(ISNA(MATCH(A232,data!A:A,0)),0,1)</f>
        <v>0</v>
      </c>
    </row>
    <row r="233" spans="1:9" ht="25.5" customHeight="1">
      <c r="A233" s="192"/>
      <c r="B233" s="290"/>
      <c r="C233" s="190"/>
      <c r="D233" s="191" t="s">
        <v>611</v>
      </c>
      <c r="E233" s="323"/>
      <c r="F233" s="323"/>
      <c r="G233" s="323"/>
      <c r="H233" s="39"/>
      <c r="I233">
        <f>I232</f>
        <v>0</v>
      </c>
    </row>
    <row r="234" spans="1:9" ht="25.5" customHeight="1">
      <c r="A234" s="192"/>
      <c r="B234" s="290"/>
      <c r="C234" s="49"/>
      <c r="D234" s="191" t="s">
        <v>641</v>
      </c>
      <c r="E234" s="323"/>
      <c r="F234" s="323"/>
      <c r="G234" s="323"/>
      <c r="H234" s="39"/>
      <c r="I234">
        <f>I233</f>
        <v>0</v>
      </c>
    </row>
    <row r="235" spans="1:9" ht="25.5" customHeight="1">
      <c r="A235" s="192"/>
      <c r="B235" s="290"/>
      <c r="C235" s="190"/>
      <c r="D235" s="191" t="s">
        <v>9</v>
      </c>
      <c r="E235" s="323"/>
      <c r="F235" s="323"/>
      <c r="G235" s="323"/>
      <c r="H235" s="39"/>
      <c r="I235">
        <f>I234</f>
        <v>0</v>
      </c>
    </row>
    <row r="236" spans="1:9" ht="25.5" customHeight="1">
      <c r="A236" s="192">
        <v>265</v>
      </c>
      <c r="B236" s="283" t="s">
        <v>700</v>
      </c>
      <c r="C236" s="190" t="s">
        <v>456</v>
      </c>
      <c r="D236" s="191" t="s">
        <v>633</v>
      </c>
      <c r="E236" s="323"/>
      <c r="F236" s="323"/>
      <c r="G236" s="323"/>
      <c r="H236" s="39"/>
      <c r="I236">
        <f>IF(ISNA(MATCH(A236,data!A:A,0)),0,1)</f>
        <v>0</v>
      </c>
    </row>
    <row r="237" spans="1:9" ht="25.5" customHeight="1">
      <c r="A237" s="192"/>
      <c r="B237" s="290"/>
      <c r="C237" s="190"/>
      <c r="D237" s="191" t="s">
        <v>611</v>
      </c>
      <c r="E237" s="323"/>
      <c r="F237" s="323"/>
      <c r="G237" s="323"/>
      <c r="H237" s="39"/>
      <c r="I237">
        <f>I236</f>
        <v>0</v>
      </c>
    </row>
    <row r="238" spans="1:9" ht="25.5" customHeight="1">
      <c r="A238" s="192"/>
      <c r="B238" s="290"/>
      <c r="C238" s="49"/>
      <c r="D238" s="191" t="s">
        <v>641</v>
      </c>
      <c r="E238" s="323"/>
      <c r="F238" s="323"/>
      <c r="G238" s="323"/>
      <c r="H238" s="39"/>
      <c r="I238">
        <f>I237</f>
        <v>0</v>
      </c>
    </row>
    <row r="239" spans="1:9" ht="25.5" customHeight="1">
      <c r="A239" s="192"/>
      <c r="B239" s="290"/>
      <c r="C239" s="49"/>
      <c r="D239" s="191" t="s">
        <v>9</v>
      </c>
      <c r="E239" s="323"/>
      <c r="F239" s="323"/>
      <c r="G239" s="323"/>
      <c r="H239" s="39"/>
      <c r="I239">
        <f>I238</f>
        <v>0</v>
      </c>
    </row>
    <row r="240" spans="1:9" ht="25.5" customHeight="1">
      <c r="A240" s="192">
        <v>267</v>
      </c>
      <c r="B240" s="283" t="s">
        <v>695</v>
      </c>
      <c r="C240" s="190" t="s">
        <v>194</v>
      </c>
      <c r="D240" s="212" t="s">
        <v>633</v>
      </c>
      <c r="E240" s="323"/>
      <c r="F240" s="323"/>
      <c r="G240" s="323"/>
      <c r="H240" s="39"/>
      <c r="I240">
        <f>IF(ISNA(MATCH(A240,data!A:A,0)),0,1)</f>
        <v>0</v>
      </c>
    </row>
    <row r="241" spans="1:9" ht="25.5" customHeight="1">
      <c r="A241" s="192"/>
      <c r="B241" s="290"/>
      <c r="C241" s="190"/>
      <c r="D241" s="148" t="s">
        <v>611</v>
      </c>
      <c r="E241" s="323"/>
      <c r="F241" s="323"/>
      <c r="G241" s="323"/>
      <c r="H241" s="39"/>
      <c r="I241">
        <f>I240</f>
        <v>0</v>
      </c>
    </row>
    <row r="242" spans="1:9" ht="25.5" customHeight="1">
      <c r="A242" s="192"/>
      <c r="B242" s="290"/>
      <c r="C242" s="190"/>
      <c r="D242" s="148" t="s">
        <v>641</v>
      </c>
      <c r="E242" s="323"/>
      <c r="F242" s="323"/>
      <c r="G242" s="323"/>
      <c r="H242" s="39"/>
      <c r="I242">
        <f>I241</f>
        <v>0</v>
      </c>
    </row>
    <row r="243" spans="1:9" ht="25.5" customHeight="1">
      <c r="A243" s="192"/>
      <c r="B243" s="290"/>
      <c r="C243" s="190"/>
      <c r="D243" s="148" t="s">
        <v>644</v>
      </c>
      <c r="E243" s="323"/>
      <c r="F243" s="323"/>
      <c r="G243" s="323"/>
      <c r="H243" s="39"/>
      <c r="I243">
        <f>I242</f>
        <v>0</v>
      </c>
    </row>
    <row r="244" spans="1:9" ht="25.5" customHeight="1">
      <c r="A244" s="192"/>
      <c r="B244" s="290"/>
      <c r="C244" s="49"/>
      <c r="D244" s="148" t="s">
        <v>646</v>
      </c>
      <c r="E244" s="323"/>
      <c r="F244" s="323"/>
      <c r="G244" s="323"/>
      <c r="H244" s="39"/>
      <c r="I244">
        <f>I243</f>
        <v>0</v>
      </c>
    </row>
    <row r="245" spans="1:9" ht="25.5" customHeight="1">
      <c r="A245" s="192"/>
      <c r="B245" s="290"/>
      <c r="C245" s="190"/>
      <c r="D245" s="191" t="s">
        <v>9</v>
      </c>
      <c r="E245" s="323"/>
      <c r="F245" s="323"/>
      <c r="G245" s="323"/>
      <c r="H245" s="39"/>
      <c r="I245">
        <f>I244</f>
        <v>0</v>
      </c>
    </row>
    <row r="246" spans="1:9" ht="25.5" customHeight="1">
      <c r="A246" s="192">
        <v>270</v>
      </c>
      <c r="B246" s="278" t="s">
        <v>696</v>
      </c>
      <c r="C246" s="190" t="s">
        <v>195</v>
      </c>
      <c r="D246" s="191" t="s">
        <v>633</v>
      </c>
      <c r="E246" s="323"/>
      <c r="F246" s="323"/>
      <c r="G246" s="323"/>
      <c r="H246" s="39"/>
      <c r="I246">
        <f>IF(ISNA(MATCH(A246,data!A:A,0)),0,1)</f>
        <v>0</v>
      </c>
    </row>
    <row r="247" spans="1:9" ht="25.5" customHeight="1">
      <c r="A247" s="192"/>
      <c r="B247" s="290"/>
      <c r="C247" s="190"/>
      <c r="D247" s="191" t="s">
        <v>611</v>
      </c>
      <c r="E247" s="323"/>
      <c r="F247" s="323"/>
      <c r="G247" s="323"/>
      <c r="H247" s="39"/>
      <c r="I247">
        <f>I246</f>
        <v>0</v>
      </c>
    </row>
    <row r="248" spans="1:9" ht="25.5" customHeight="1">
      <c r="A248" s="192"/>
      <c r="B248" s="290"/>
      <c r="C248" s="49"/>
      <c r="D248" s="191" t="s">
        <v>641</v>
      </c>
      <c r="E248" s="323"/>
      <c r="F248" s="323"/>
      <c r="G248" s="323"/>
      <c r="H248" s="39"/>
      <c r="I248">
        <f>I247</f>
        <v>0</v>
      </c>
    </row>
    <row r="249" spans="1:9" ht="25.5" customHeight="1">
      <c r="A249" s="192"/>
      <c r="B249" s="290"/>
      <c r="C249" s="190"/>
      <c r="D249" s="148" t="s">
        <v>644</v>
      </c>
      <c r="E249" s="323"/>
      <c r="F249" s="323"/>
      <c r="G249" s="323"/>
      <c r="H249" s="39"/>
      <c r="I249">
        <f>I248</f>
        <v>0</v>
      </c>
    </row>
    <row r="250" spans="1:9" ht="25.5" customHeight="1">
      <c r="A250" s="192"/>
      <c r="B250" s="290"/>
      <c r="C250" s="190"/>
      <c r="D250" s="148" t="s">
        <v>646</v>
      </c>
      <c r="E250" s="323"/>
      <c r="F250" s="323"/>
      <c r="G250" s="323"/>
      <c r="H250" s="39"/>
      <c r="I250">
        <f>I249</f>
        <v>0</v>
      </c>
    </row>
    <row r="251" spans="1:9" ht="25.5" customHeight="1">
      <c r="A251" s="192"/>
      <c r="B251" s="290"/>
      <c r="C251" s="190"/>
      <c r="D251" s="191" t="s">
        <v>9</v>
      </c>
      <c r="E251" s="323"/>
      <c r="F251" s="323"/>
      <c r="G251" s="323"/>
      <c r="H251" s="39"/>
      <c r="I251">
        <f>I250</f>
        <v>0</v>
      </c>
    </row>
    <row r="252" spans="1:9" ht="25.5" customHeight="1">
      <c r="A252" s="192">
        <v>280</v>
      </c>
      <c r="B252" s="278" t="s">
        <v>697</v>
      </c>
      <c r="C252" s="49" t="s">
        <v>288</v>
      </c>
      <c r="D252" s="191" t="s">
        <v>633</v>
      </c>
      <c r="E252" s="323"/>
      <c r="F252" s="323"/>
      <c r="G252" s="323"/>
      <c r="H252" s="39"/>
      <c r="I252">
        <f>IF(ISNA(MATCH(A252,data!A:A,0)),0,1)</f>
        <v>0</v>
      </c>
    </row>
    <row r="253" spans="1:9" ht="25.5" customHeight="1">
      <c r="A253" s="192"/>
      <c r="B253" s="290"/>
      <c r="C253" s="190"/>
      <c r="D253" s="191" t="s">
        <v>611</v>
      </c>
      <c r="E253" s="323"/>
      <c r="F253" s="323"/>
      <c r="G253" s="323"/>
      <c r="H253" s="39"/>
      <c r="I253">
        <f>I252</f>
        <v>0</v>
      </c>
    </row>
    <row r="254" spans="1:9" ht="25.5" customHeight="1">
      <c r="A254" s="192"/>
      <c r="B254" s="290"/>
      <c r="C254" s="190"/>
      <c r="D254" s="191" t="s">
        <v>641</v>
      </c>
      <c r="E254" s="323"/>
      <c r="F254" s="323"/>
      <c r="G254" s="323"/>
      <c r="H254" s="39"/>
      <c r="I254">
        <f>I253</f>
        <v>0</v>
      </c>
    </row>
    <row r="255" spans="1:9" ht="25.5" customHeight="1">
      <c r="A255" s="192"/>
      <c r="B255" s="290"/>
      <c r="C255" s="190"/>
      <c r="D255" s="191" t="s">
        <v>9</v>
      </c>
      <c r="E255" s="323"/>
      <c r="F255" s="323"/>
      <c r="G255" s="323"/>
      <c r="H255" s="39"/>
      <c r="I255">
        <f>I254</f>
        <v>0</v>
      </c>
    </row>
    <row r="256" spans="1:9" ht="25.5" customHeight="1">
      <c r="A256" s="192">
        <v>296</v>
      </c>
      <c r="B256" s="283" t="s">
        <v>700</v>
      </c>
      <c r="C256" s="49" t="s">
        <v>203</v>
      </c>
      <c r="D256" s="191" t="s">
        <v>633</v>
      </c>
      <c r="E256" s="323"/>
      <c r="F256" s="323"/>
      <c r="G256" s="323"/>
      <c r="H256" s="39"/>
      <c r="I256">
        <f>IF(ISNA(MATCH(A256,data!A:A,0)),0,1)</f>
        <v>0</v>
      </c>
    </row>
    <row r="257" spans="1:9" ht="25.5" customHeight="1">
      <c r="A257" s="192"/>
      <c r="B257" s="290"/>
      <c r="C257" s="190"/>
      <c r="D257" s="191" t="s">
        <v>611</v>
      </c>
      <c r="E257" s="323"/>
      <c r="F257" s="323"/>
      <c r="G257" s="323"/>
      <c r="H257" s="39"/>
      <c r="I257">
        <f>I256</f>
        <v>0</v>
      </c>
    </row>
    <row r="258" spans="1:9" ht="25.5" customHeight="1">
      <c r="A258" s="192"/>
      <c r="B258" s="290"/>
      <c r="C258" s="190"/>
      <c r="D258" s="191" t="s">
        <v>641</v>
      </c>
      <c r="E258" s="323"/>
      <c r="F258" s="323"/>
      <c r="G258" s="323"/>
      <c r="H258" s="39"/>
      <c r="I258">
        <f>I257</f>
        <v>0</v>
      </c>
    </row>
    <row r="259" spans="1:9" ht="25.5" customHeight="1">
      <c r="A259" s="192"/>
      <c r="B259" s="290"/>
      <c r="C259" s="190"/>
      <c r="D259" s="191" t="s">
        <v>9</v>
      </c>
      <c r="E259" s="323"/>
      <c r="F259" s="323"/>
      <c r="G259" s="323"/>
      <c r="H259" s="39"/>
      <c r="I259">
        <f>I258</f>
        <v>0</v>
      </c>
    </row>
    <row r="260" spans="1:9" ht="25.5" customHeight="1">
      <c r="A260" s="192">
        <v>299</v>
      </c>
      <c r="B260" s="283" t="s">
        <v>700</v>
      </c>
      <c r="C260" s="49" t="s">
        <v>204</v>
      </c>
      <c r="D260" s="191" t="s">
        <v>633</v>
      </c>
      <c r="E260" s="323"/>
      <c r="F260" s="323"/>
      <c r="G260" s="323"/>
      <c r="H260" s="39"/>
      <c r="I260">
        <f>IF(ISNA(MATCH(A260,data!A:A,0)),0,1)</f>
        <v>0</v>
      </c>
    </row>
    <row r="261" spans="1:9" ht="25.5" customHeight="1">
      <c r="A261" s="192"/>
      <c r="B261" s="290"/>
      <c r="C261" s="190"/>
      <c r="D261" s="191" t="s">
        <v>611</v>
      </c>
      <c r="E261" s="323"/>
      <c r="F261" s="323"/>
      <c r="G261" s="323"/>
      <c r="H261" s="39"/>
      <c r="I261">
        <f>I260</f>
        <v>0</v>
      </c>
    </row>
    <row r="262" spans="1:9" ht="25.5" customHeight="1">
      <c r="A262" s="192"/>
      <c r="B262" s="290"/>
      <c r="C262" s="190"/>
      <c r="D262" s="191" t="s">
        <v>641</v>
      </c>
      <c r="E262" s="323"/>
      <c r="F262" s="323"/>
      <c r="G262" s="323"/>
      <c r="H262" s="39"/>
      <c r="I262">
        <f>I261</f>
        <v>0</v>
      </c>
    </row>
    <row r="263" spans="1:9" ht="25.5" customHeight="1">
      <c r="A263" s="193"/>
      <c r="B263" s="289"/>
      <c r="C263" s="190"/>
      <c r="D263" s="191" t="s">
        <v>9</v>
      </c>
      <c r="E263" s="323"/>
      <c r="F263" s="323"/>
      <c r="G263" s="323"/>
      <c r="H263" s="39"/>
      <c r="I263">
        <f>I262</f>
        <v>0</v>
      </c>
    </row>
    <row r="264" spans="1:9" ht="25.5" customHeight="1">
      <c r="A264" s="193"/>
      <c r="B264" s="289"/>
      <c r="C264" s="202" t="s">
        <v>290</v>
      </c>
      <c r="D264" s="191" t="s">
        <v>633</v>
      </c>
      <c r="E264" s="323"/>
      <c r="F264" s="323"/>
      <c r="G264" s="323"/>
      <c r="H264" s="39"/>
      <c r="I264">
        <v>1</v>
      </c>
    </row>
    <row r="265" spans="1:9" ht="25.5" customHeight="1">
      <c r="A265" s="193"/>
      <c r="B265" s="289"/>
      <c r="C265" s="190"/>
      <c r="D265" s="191" t="s">
        <v>611</v>
      </c>
      <c r="E265" s="323"/>
      <c r="F265" s="323"/>
      <c r="G265" s="323"/>
      <c r="H265" s="39"/>
      <c r="I265">
        <v>1</v>
      </c>
    </row>
    <row r="266" spans="1:9" ht="25.5" customHeight="1">
      <c r="A266" s="193"/>
      <c r="B266" s="289"/>
      <c r="C266" s="190"/>
      <c r="D266" s="191" t="s">
        <v>641</v>
      </c>
      <c r="E266" s="323"/>
      <c r="F266" s="323"/>
      <c r="G266" s="323"/>
      <c r="H266" s="39"/>
      <c r="I266">
        <v>1</v>
      </c>
    </row>
    <row r="267" spans="1:9" ht="25.5" customHeight="1">
      <c r="A267" s="193"/>
      <c r="B267" s="289"/>
      <c r="C267" s="190"/>
      <c r="D267" s="148" t="s">
        <v>644</v>
      </c>
      <c r="E267" s="323"/>
      <c r="F267" s="323"/>
      <c r="G267" s="323"/>
      <c r="H267" s="39"/>
      <c r="I267">
        <v>1</v>
      </c>
    </row>
    <row r="268" spans="1:9" ht="25.5" customHeight="1">
      <c r="A268" s="195"/>
      <c r="B268" s="293"/>
      <c r="C268" s="196"/>
      <c r="D268" s="191" t="s">
        <v>9</v>
      </c>
      <c r="E268" s="323"/>
      <c r="F268" s="323"/>
      <c r="G268" s="323"/>
      <c r="H268" s="39"/>
      <c r="I268">
        <v>1</v>
      </c>
    </row>
    <row r="269" spans="1:8" ht="25.5" customHeight="1">
      <c r="A269" s="197" t="s">
        <v>378</v>
      </c>
      <c r="B269" s="264"/>
      <c r="C269" s="198"/>
      <c r="D269" s="199"/>
      <c r="E269" s="199"/>
      <c r="F269" s="199"/>
      <c r="G269" s="199"/>
      <c r="H269" s="200"/>
    </row>
    <row r="270" spans="1:8" ht="25.5" customHeight="1">
      <c r="A270" s="406"/>
      <c r="B270" s="407"/>
      <c r="C270" s="407"/>
      <c r="D270" s="407"/>
      <c r="E270" s="407"/>
      <c r="F270" s="407"/>
      <c r="G270" s="407"/>
      <c r="H270" s="408"/>
    </row>
    <row r="271" spans="1:8" ht="25.5" customHeight="1">
      <c r="A271" s="406"/>
      <c r="B271" s="407"/>
      <c r="C271" s="407"/>
      <c r="D271" s="407"/>
      <c r="E271" s="407"/>
      <c r="F271" s="407"/>
      <c r="G271" s="407"/>
      <c r="H271" s="408"/>
    </row>
    <row r="272" spans="1:8" ht="25.5" customHeight="1">
      <c r="A272" s="406"/>
      <c r="B272" s="407"/>
      <c r="C272" s="407"/>
      <c r="D272" s="407"/>
      <c r="E272" s="407"/>
      <c r="F272" s="407"/>
      <c r="G272" s="407"/>
      <c r="H272" s="408"/>
    </row>
    <row r="273" spans="1:8" ht="25.5" customHeight="1">
      <c r="A273" s="406"/>
      <c r="B273" s="407"/>
      <c r="C273" s="407"/>
      <c r="D273" s="407"/>
      <c r="E273" s="407"/>
      <c r="F273" s="407"/>
      <c r="G273" s="407"/>
      <c r="H273" s="408"/>
    </row>
    <row r="274" spans="1:8" ht="25.5" customHeight="1">
      <c r="A274" s="403"/>
      <c r="B274" s="404"/>
      <c r="C274" s="404"/>
      <c r="D274" s="404"/>
      <c r="E274" s="404"/>
      <c r="F274" s="404"/>
      <c r="G274" s="404"/>
      <c r="H274" s="405"/>
    </row>
  </sheetData>
  <sheetProtection/>
  <mergeCells count="11">
    <mergeCell ref="B5:B6"/>
    <mergeCell ref="A274:H274"/>
    <mergeCell ref="A270:H270"/>
    <mergeCell ref="A271:H271"/>
    <mergeCell ref="A272:H272"/>
    <mergeCell ref="A273:H273"/>
    <mergeCell ref="C1:H1"/>
    <mergeCell ref="A5:A6"/>
    <mergeCell ref="C5:C6"/>
    <mergeCell ref="D5:D6"/>
    <mergeCell ref="A3:H4"/>
  </mergeCells>
  <printOptions gridLines="1" horizontalCentered="1"/>
  <pageMargins left="0.1968503937007874" right="0.1968503937007874" top="0.984251968503937" bottom="0.7480314960629921" header="0.5118110236220472" footer="0.5118110236220472"/>
  <pageSetup fitToHeight="10" fitToWidth="1" horizontalDpi="600" verticalDpi="600" orientation="landscape" scale="61" r:id="rId2"/>
  <headerFooter alignWithMargins="0">
    <oddFooter>&amp;RSección 2: Utilización Cultivos Primarios &amp;P/&amp;N</oddFooter>
  </headerFooter>
  <rowBreaks count="4" manualBreakCount="4">
    <brk id="33" max="6" man="1"/>
    <brk id="71" max="6" man="1"/>
    <brk id="170" max="6" man="1"/>
    <brk id="247" max="6" man="1"/>
  </rowBreaks>
  <drawing r:id="rId1"/>
</worksheet>
</file>

<file path=xl/worksheets/sheet5.xml><?xml version="1.0" encoding="utf-8"?>
<worksheet xmlns="http://schemas.openxmlformats.org/spreadsheetml/2006/main" xmlns:r="http://schemas.openxmlformats.org/officeDocument/2006/relationships">
  <sheetPr codeName="Sheet6"/>
  <dimension ref="A1:N72"/>
  <sheetViews>
    <sheetView zoomScalePageLayoutView="0" workbookViewId="0" topLeftCell="A2">
      <selection activeCell="D7" sqref="D7:L67"/>
    </sheetView>
  </sheetViews>
  <sheetFormatPr defaultColWidth="9.140625" defaultRowHeight="12.75"/>
  <cols>
    <col min="1" max="2" width="8.140625" style="0" customWidth="1"/>
    <col min="3" max="3" width="19.7109375" style="0" customWidth="1"/>
    <col min="4" max="4" width="10.7109375" style="0" customWidth="1"/>
    <col min="5" max="5" width="13.7109375" style="0" customWidth="1"/>
    <col min="6" max="6" width="17.28125" style="0" customWidth="1"/>
    <col min="7" max="7" width="10.7109375" style="0" customWidth="1"/>
    <col min="8" max="8" width="13.7109375" style="0" customWidth="1"/>
    <col min="9" max="9" width="17.28125" style="0" customWidth="1"/>
    <col min="10" max="10" width="10.7109375" style="0" customWidth="1"/>
    <col min="11" max="11" width="13.7109375" style="0" customWidth="1"/>
    <col min="12" max="12" width="17.28125" style="0" customWidth="1"/>
    <col min="13" max="13" width="44.8515625" style="0" customWidth="1"/>
    <col min="14" max="14" width="9.140625" style="314" customWidth="1"/>
  </cols>
  <sheetData>
    <row r="1" spans="1:13" ht="48.75" customHeight="1">
      <c r="A1" s="52"/>
      <c r="B1" s="52"/>
      <c r="C1" s="444" t="s">
        <v>356</v>
      </c>
      <c r="D1" s="444"/>
      <c r="E1" s="444"/>
      <c r="F1" s="444"/>
      <c r="G1" s="444"/>
      <c r="H1" s="444"/>
      <c r="I1" s="444"/>
      <c r="J1" s="444"/>
      <c r="K1" s="444"/>
      <c r="L1" s="444"/>
      <c r="M1" s="445"/>
    </row>
    <row r="2" spans="1:13" ht="33.75" customHeight="1">
      <c r="A2" s="449" t="s">
        <v>380</v>
      </c>
      <c r="B2" s="450"/>
      <c r="C2" s="450"/>
      <c r="D2" s="450"/>
      <c r="E2" s="450"/>
      <c r="F2" s="450"/>
      <c r="G2" s="450"/>
      <c r="H2" s="450"/>
      <c r="I2" s="450"/>
      <c r="J2" s="450"/>
      <c r="K2" s="450"/>
      <c r="L2" s="450"/>
      <c r="M2" s="451"/>
    </row>
    <row r="3" spans="1:13" ht="92.25" customHeight="1">
      <c r="A3" s="452" t="s">
        <v>862</v>
      </c>
      <c r="B3" s="452"/>
      <c r="C3" s="453"/>
      <c r="D3" s="453"/>
      <c r="E3" s="453"/>
      <c r="F3" s="453"/>
      <c r="G3" s="453"/>
      <c r="H3" s="453"/>
      <c r="I3" s="453"/>
      <c r="J3" s="453"/>
      <c r="K3" s="453"/>
      <c r="L3" s="453"/>
      <c r="M3" s="453"/>
    </row>
    <row r="4" spans="1:14" ht="18.75" customHeight="1">
      <c r="A4" s="411" t="s">
        <v>507</v>
      </c>
      <c r="B4" s="436" t="s">
        <v>828</v>
      </c>
      <c r="C4" s="397" t="s">
        <v>96</v>
      </c>
      <c r="D4" s="441" t="s">
        <v>358</v>
      </c>
      <c r="E4" s="442"/>
      <c r="F4" s="442"/>
      <c r="G4" s="442"/>
      <c r="H4" s="442"/>
      <c r="I4" s="442"/>
      <c r="J4" s="442"/>
      <c r="K4" s="442"/>
      <c r="L4" s="442"/>
      <c r="M4" s="443"/>
      <c r="N4" s="314">
        <f>N5</f>
        <v>1</v>
      </c>
    </row>
    <row r="5" spans="1:14" ht="12.75" customHeight="1">
      <c r="A5" s="454"/>
      <c r="B5" s="437"/>
      <c r="C5" s="456"/>
      <c r="D5" s="446">
        <f>refYear1</f>
        <v>2005</v>
      </c>
      <c r="E5" s="447"/>
      <c r="F5" s="448"/>
      <c r="G5" s="446">
        <f>D5+1</f>
        <v>2006</v>
      </c>
      <c r="H5" s="447"/>
      <c r="I5" s="448"/>
      <c r="J5" s="446">
        <f>G5+1</f>
        <v>2007</v>
      </c>
      <c r="K5" s="447"/>
      <c r="L5" s="448"/>
      <c r="M5" s="43" t="s">
        <v>134</v>
      </c>
      <c r="N5" s="314">
        <f>N6</f>
        <v>1</v>
      </c>
    </row>
    <row r="6" spans="1:14" ht="68.25" customHeight="1">
      <c r="A6" s="455"/>
      <c r="B6" s="438"/>
      <c r="C6" s="398"/>
      <c r="D6" s="439" t="s">
        <v>357</v>
      </c>
      <c r="E6" s="440"/>
      <c r="F6" s="244" t="s">
        <v>62</v>
      </c>
      <c r="G6" s="439" t="s">
        <v>357</v>
      </c>
      <c r="H6" s="440"/>
      <c r="I6" s="244" t="s">
        <v>62</v>
      </c>
      <c r="J6" s="439" t="s">
        <v>357</v>
      </c>
      <c r="K6" s="440"/>
      <c r="L6" s="244" t="s">
        <v>62</v>
      </c>
      <c r="M6" s="89" t="s">
        <v>99</v>
      </c>
      <c r="N6" s="314">
        <f>N7</f>
        <v>1</v>
      </c>
    </row>
    <row r="7" spans="1:14" ht="20.25" customHeight="1">
      <c r="A7" s="235"/>
      <c r="B7" s="297" t="s">
        <v>786</v>
      </c>
      <c r="C7" s="10" t="s">
        <v>381</v>
      </c>
      <c r="D7" s="325"/>
      <c r="E7" s="325"/>
      <c r="F7" s="326"/>
      <c r="G7" s="325"/>
      <c r="H7" s="325"/>
      <c r="I7" s="327"/>
      <c r="J7" s="325"/>
      <c r="K7" s="325"/>
      <c r="L7" s="327"/>
      <c r="M7" s="180"/>
      <c r="N7" s="314">
        <f>IF(SUM(N8:N23)&gt;0,1,0)</f>
        <v>1</v>
      </c>
    </row>
    <row r="8" spans="1:14" ht="25.5" customHeight="1">
      <c r="A8" s="236">
        <v>866</v>
      </c>
      <c r="B8" s="296" t="s">
        <v>787</v>
      </c>
      <c r="C8" s="6" t="s">
        <v>257</v>
      </c>
      <c r="D8" s="328"/>
      <c r="E8" s="329">
        <f>IF(ISNA(VLOOKUP($A8,data!table,MATCH(D$5&amp;"-"&amp;11,data!tableheader,0),0)),"",IF(VLOOKUP($A8,data!table,MATCH(D$5&amp;"-"&amp;11,data!tableheader,0),0)="-","",VLOOKUP($A8,data!table,MATCH(D$5&amp;"-"&amp;11,data!tableheader,0),0)))</f>
      </c>
      <c r="F8" s="330">
        <f>IF(ISNA(VLOOKUP($A8,data!table,MATCH(E$5&amp;"-"&amp;21,data!tableheader,0),0)),"",IF(VLOOKUP($A8,data!table,MATCH(E$5&amp;"-"&amp;21,data!tableheader,0),0)="-","",VLOOKUP($A8,data!table,MATCH(E$5&amp;"-"&amp;21,data!tableheader,0),0)))</f>
      </c>
      <c r="G8" s="331"/>
      <c r="H8" s="329">
        <f>IF(ISNA(VLOOKUP($A8,data!table,MATCH(G$5&amp;"-"&amp;11,data!tableheader,0),0)),"",IF(VLOOKUP($A8,data!table,MATCH(G$5&amp;"-"&amp;11,data!tableheader,0),0)="-","",VLOOKUP($A8,data!table,MATCH(G$5&amp;"-"&amp;11,data!tableheader,0),0)))</f>
      </c>
      <c r="I8" s="330">
        <f>IF(ISNA(VLOOKUP($A8,data!table,MATCH(H$5&amp;"-"&amp;21,data!tableheader,0),0)),"",IF(VLOOKUP($A8,data!table,MATCH(H$5&amp;"-"&amp;21,data!tableheader,0),0)="-","",VLOOKUP($A8,data!table,MATCH(H$5&amp;"-"&amp;21,data!tableheader,0),0)))</f>
      </c>
      <c r="J8" s="331"/>
      <c r="K8" s="329">
        <f>IF(ISNA(VLOOKUP($A8,data!table,MATCH(J$5&amp;"-"&amp;11,data!tableheader,0),0)),"",IF(VLOOKUP($A8,data!table,MATCH(J$5&amp;"-"&amp;11,data!tableheader,0),0)="-","",VLOOKUP($A8,data!table,MATCH(J$5&amp;"-"&amp;11,data!tableheader,0),0)))</f>
      </c>
      <c r="L8" s="330">
        <f>IF(ISNA(VLOOKUP($A8,data!table,MATCH(K$5&amp;"-"&amp;21,data!tableheader,0),0)),"",IF(VLOOKUP($A8,data!table,MATCH(K$5&amp;"-"&amp;21,data!tableheader,0),0)="-","",VLOOKUP($A8,data!table,MATCH(K$5&amp;"-"&amp;21,data!tableheader,0),0)))</f>
      </c>
      <c r="M8" s="179"/>
      <c r="N8" s="314">
        <f>IF(ISNA(MATCH(A8,data!A:A,0)),0,1)</f>
        <v>0</v>
      </c>
    </row>
    <row r="9" spans="1:14" ht="25.5" customHeight="1">
      <c r="A9" s="236">
        <v>946</v>
      </c>
      <c r="B9" s="295" t="s">
        <v>788</v>
      </c>
      <c r="C9" s="6" t="s">
        <v>258</v>
      </c>
      <c r="D9" s="332"/>
      <c r="E9" s="333">
        <f>IF(ISNA(VLOOKUP($A9,data!table,MATCH(D$5&amp;"-"&amp;11,data!tableheader,0),0)),"",IF(VLOOKUP($A9,data!table,MATCH(D$5&amp;"-"&amp;11,data!tableheader,0),0)="-","",VLOOKUP($A9,data!table,MATCH(D$5&amp;"-"&amp;11,data!tableheader,0),0)))</f>
      </c>
      <c r="F9" s="334">
        <f>IF(ISNA(VLOOKUP($A9,data!table,MATCH(E$5&amp;"-"&amp;21,data!tableheader,0),0)),"",IF(VLOOKUP($A9,data!table,MATCH(E$5&amp;"-"&amp;21,data!tableheader,0),0)="-","",VLOOKUP($A9,data!table,MATCH(E$5&amp;"-"&amp;21,data!tableheader,0),0)))</f>
      </c>
      <c r="G9" s="332"/>
      <c r="H9" s="333">
        <f>IF(ISNA(VLOOKUP($A9,data!table,MATCH(G$5&amp;"-"&amp;11,data!tableheader,0),0)),"",IF(VLOOKUP($A9,data!table,MATCH(G$5&amp;"-"&amp;11,data!tableheader,0),0)="-","",VLOOKUP($A9,data!table,MATCH(G$5&amp;"-"&amp;11,data!tableheader,0),0)))</f>
      </c>
      <c r="I9" s="334">
        <f>IF(ISNA(VLOOKUP($A9,data!table,MATCH(H$5&amp;"-"&amp;21,data!tableheader,0),0)),"",IF(VLOOKUP($A9,data!table,MATCH(H$5&amp;"-"&amp;21,data!tableheader,0),0)="-","",VLOOKUP($A9,data!table,MATCH(H$5&amp;"-"&amp;21,data!tableheader,0),0)))</f>
      </c>
      <c r="J9" s="332"/>
      <c r="K9" s="333">
        <f>IF(ISNA(VLOOKUP($A9,data!table,MATCH(J$5&amp;"-"&amp;11,data!tableheader,0),0)),"",IF(VLOOKUP($A9,data!table,MATCH(J$5&amp;"-"&amp;11,data!tableheader,0),0)="-","",VLOOKUP($A9,data!table,MATCH(J$5&amp;"-"&amp;11,data!tableheader,0),0)))</f>
      </c>
      <c r="L9" s="334">
        <f>IF(ISNA(VLOOKUP($A9,data!table,MATCH(K$5&amp;"-"&amp;21,data!tableheader,0),0)),"",IF(VLOOKUP($A9,data!table,MATCH(K$5&amp;"-"&amp;21,data!tableheader,0),0)="-","",VLOOKUP($A9,data!table,MATCH(K$5&amp;"-"&amp;21,data!tableheader,0),0)))</f>
      </c>
      <c r="M9" s="179"/>
      <c r="N9" s="314">
        <f>IF(ISNA(MATCH(A9,data!A:A,0)),0,1)</f>
        <v>0</v>
      </c>
    </row>
    <row r="10" spans="1:14" ht="25.5" customHeight="1">
      <c r="A10" s="236">
        <v>1034</v>
      </c>
      <c r="B10" s="295" t="s">
        <v>789</v>
      </c>
      <c r="C10" s="6" t="s">
        <v>261</v>
      </c>
      <c r="D10" s="332"/>
      <c r="E10" s="333">
        <f>IF(ISNA(VLOOKUP($A10,data!table,MATCH(D$5&amp;"-"&amp;11,data!tableheader,0),0)),"",IF(VLOOKUP($A10,data!table,MATCH(D$5&amp;"-"&amp;11,data!tableheader,0),0)="-","",VLOOKUP($A10,data!table,MATCH(D$5&amp;"-"&amp;11,data!tableheader,0),0)))</f>
      </c>
      <c r="F10" s="334">
        <f>IF(ISNA(VLOOKUP($A10,data!table,MATCH(E$5&amp;"-"&amp;21,data!tableheader,0),0)),"",IF(VLOOKUP($A10,data!table,MATCH(E$5&amp;"-"&amp;21,data!tableheader,0),0)="-","",VLOOKUP($A10,data!table,MATCH(E$5&amp;"-"&amp;21,data!tableheader,0),0)))</f>
      </c>
      <c r="G10" s="332"/>
      <c r="H10" s="333">
        <f>IF(ISNA(VLOOKUP($A10,data!table,MATCH(G$5&amp;"-"&amp;11,data!tableheader,0),0)),"",IF(VLOOKUP($A10,data!table,MATCH(G$5&amp;"-"&amp;11,data!tableheader,0),0)="-","",VLOOKUP($A10,data!table,MATCH(G$5&amp;"-"&amp;11,data!tableheader,0),0)))</f>
      </c>
      <c r="I10" s="334">
        <f>IF(ISNA(VLOOKUP($A10,data!table,MATCH(H$5&amp;"-"&amp;21,data!tableheader,0),0)),"",IF(VLOOKUP($A10,data!table,MATCH(H$5&amp;"-"&amp;21,data!tableheader,0),0)="-","",VLOOKUP($A10,data!table,MATCH(H$5&amp;"-"&amp;21,data!tableheader,0),0)))</f>
      </c>
      <c r="J10" s="332"/>
      <c r="K10" s="333">
        <f>IF(ISNA(VLOOKUP($A10,data!table,MATCH(J$5&amp;"-"&amp;11,data!tableheader,0),0)),"",IF(VLOOKUP($A10,data!table,MATCH(J$5&amp;"-"&amp;11,data!tableheader,0),0)="-","",VLOOKUP($A10,data!table,MATCH(J$5&amp;"-"&amp;11,data!tableheader,0),0)))</f>
      </c>
      <c r="L10" s="334">
        <f>IF(ISNA(VLOOKUP($A10,data!table,MATCH(K$5&amp;"-"&amp;21,data!tableheader,0),0)),"",IF(VLOOKUP($A10,data!table,MATCH(K$5&amp;"-"&amp;21,data!tableheader,0),0)="-","",VLOOKUP($A10,data!table,MATCH(K$5&amp;"-"&amp;21,data!tableheader,0),0)))</f>
      </c>
      <c r="M10" s="179"/>
      <c r="N10" s="314">
        <f>IF(ISNA(MATCH(A10,data!A:A,0)),0,1)</f>
        <v>0</v>
      </c>
    </row>
    <row r="11" spans="1:14" ht="25.5" customHeight="1">
      <c r="A11" s="236">
        <v>976</v>
      </c>
      <c r="B11" s="295" t="s">
        <v>790</v>
      </c>
      <c r="C11" s="6" t="s">
        <v>259</v>
      </c>
      <c r="D11" s="332"/>
      <c r="E11" s="333">
        <f>IF(ISNA(VLOOKUP($A11,data!table,MATCH(D$5&amp;"-"&amp;11,data!tableheader,0),0)),"",IF(VLOOKUP($A11,data!table,MATCH(D$5&amp;"-"&amp;11,data!tableheader,0),0)="-","",VLOOKUP($A11,data!table,MATCH(D$5&amp;"-"&amp;11,data!tableheader,0),0)))</f>
      </c>
      <c r="F11" s="334">
        <f>IF(ISNA(VLOOKUP($A11,data!table,MATCH(E$5&amp;"-"&amp;21,data!tableheader,0),0)),"",IF(VLOOKUP($A11,data!table,MATCH(E$5&amp;"-"&amp;21,data!tableheader,0),0)="-","",VLOOKUP($A11,data!table,MATCH(E$5&amp;"-"&amp;21,data!tableheader,0),0)))</f>
      </c>
      <c r="G11" s="332"/>
      <c r="H11" s="333">
        <f>IF(ISNA(VLOOKUP($A11,data!table,MATCH(G$5&amp;"-"&amp;11,data!tableheader,0),0)),"",IF(VLOOKUP($A11,data!table,MATCH(G$5&amp;"-"&amp;11,data!tableheader,0),0)="-","",VLOOKUP($A11,data!table,MATCH(G$5&amp;"-"&amp;11,data!tableheader,0),0)))</f>
      </c>
      <c r="I11" s="334">
        <f>IF(ISNA(VLOOKUP($A11,data!table,MATCH(H$5&amp;"-"&amp;21,data!tableheader,0),0)),"",IF(VLOOKUP($A11,data!table,MATCH(H$5&amp;"-"&amp;21,data!tableheader,0),0)="-","",VLOOKUP($A11,data!table,MATCH(H$5&amp;"-"&amp;21,data!tableheader,0),0)))</f>
      </c>
      <c r="J11" s="332"/>
      <c r="K11" s="333">
        <f>IF(ISNA(VLOOKUP($A11,data!table,MATCH(J$5&amp;"-"&amp;11,data!tableheader,0),0)),"",IF(VLOOKUP($A11,data!table,MATCH(J$5&amp;"-"&amp;11,data!tableheader,0),0)="-","",VLOOKUP($A11,data!table,MATCH(J$5&amp;"-"&amp;11,data!tableheader,0),0)))</f>
      </c>
      <c r="L11" s="334">
        <f>IF(ISNA(VLOOKUP($A11,data!table,MATCH(K$5&amp;"-"&amp;21,data!tableheader,0),0)),"",IF(VLOOKUP($A11,data!table,MATCH(K$5&amp;"-"&amp;21,data!tableheader,0),0)="-","",VLOOKUP($A11,data!table,MATCH(K$5&amp;"-"&amp;21,data!tableheader,0),0)))</f>
      </c>
      <c r="M11" s="179"/>
      <c r="N11" s="314">
        <f>IF(ISNA(MATCH(A11,data!A:A,0)),0,1)</f>
        <v>0</v>
      </c>
    </row>
    <row r="12" spans="1:14" ht="25.5" customHeight="1">
      <c r="A12" s="236">
        <v>1016</v>
      </c>
      <c r="B12" s="295" t="s">
        <v>791</v>
      </c>
      <c r="C12" s="6" t="s">
        <v>260</v>
      </c>
      <c r="D12" s="332"/>
      <c r="E12" s="333">
        <f>IF(ISNA(VLOOKUP($A12,data!table,MATCH(D$5&amp;"-"&amp;11,data!tableheader,0),0)),"",IF(VLOOKUP($A12,data!table,MATCH(D$5&amp;"-"&amp;11,data!tableheader,0),0)="-","",VLOOKUP($A12,data!table,MATCH(D$5&amp;"-"&amp;11,data!tableheader,0),0)))</f>
      </c>
      <c r="F12" s="335">
        <f>IF(ISNA(VLOOKUP($A12,data!table,MATCH(E$5&amp;"-"&amp;21,data!tableheader,0),0)),"",IF(VLOOKUP($A12,data!table,MATCH(E$5&amp;"-"&amp;21,data!tableheader,0),0)="-","",VLOOKUP($A12,data!table,MATCH(E$5&amp;"-"&amp;21,data!tableheader,0),0)))</f>
      </c>
      <c r="G12" s="332"/>
      <c r="H12" s="333">
        <f>IF(ISNA(VLOOKUP($A12,data!table,MATCH(G$5&amp;"-"&amp;11,data!tableheader,0),0)),"",IF(VLOOKUP($A12,data!table,MATCH(G$5&amp;"-"&amp;11,data!tableheader,0),0)="-","",VLOOKUP($A12,data!table,MATCH(G$5&amp;"-"&amp;11,data!tableheader,0),0)))</f>
      </c>
      <c r="I12" s="335">
        <f>IF(ISNA(VLOOKUP($A12,data!table,MATCH(H$5&amp;"-"&amp;21,data!tableheader,0),0)),"",IF(VLOOKUP($A12,data!table,MATCH(H$5&amp;"-"&amp;21,data!tableheader,0),0)="-","",VLOOKUP($A12,data!table,MATCH(H$5&amp;"-"&amp;21,data!tableheader,0),0)))</f>
      </c>
      <c r="J12" s="332"/>
      <c r="K12" s="333">
        <f>IF(ISNA(VLOOKUP($A12,data!table,MATCH(J$5&amp;"-"&amp;11,data!tableheader,0),0)),"",IF(VLOOKUP($A12,data!table,MATCH(J$5&amp;"-"&amp;11,data!tableheader,0),0)="-","",VLOOKUP($A12,data!table,MATCH(J$5&amp;"-"&amp;11,data!tableheader,0),0)))</f>
      </c>
      <c r="L12" s="335">
        <f>IF(ISNA(VLOOKUP($A12,data!table,MATCH(K$5&amp;"-"&amp;21,data!tableheader,0),0)),"",IF(VLOOKUP($A12,data!table,MATCH(K$5&amp;"-"&amp;21,data!tableheader,0),0)="-","",VLOOKUP($A12,data!table,MATCH(K$5&amp;"-"&amp;21,data!tableheader,0),0)))</f>
      </c>
      <c r="M12" s="179"/>
      <c r="N12" s="314">
        <f>IF(ISNA(MATCH(A12,data!A:A,0)),0,1)</f>
        <v>0</v>
      </c>
    </row>
    <row r="13" spans="1:14" ht="25.5" customHeight="1">
      <c r="A13" s="236">
        <v>1057</v>
      </c>
      <c r="B13" s="271" t="s">
        <v>792</v>
      </c>
      <c r="C13" s="6" t="s">
        <v>64</v>
      </c>
      <c r="D13" s="332"/>
      <c r="E13" s="333">
        <f>IF(ISNA(VLOOKUP($A13,data!table,MATCH(D$5&amp;"-"&amp;11,data!tableheader,0),0)),"",IF(VLOOKUP($A13,data!table,MATCH(D$5&amp;"-"&amp;11,data!tableheader,0),0)="-","",VLOOKUP($A13,data!table,MATCH(D$5&amp;"-"&amp;11,data!tableheader,0),0)))</f>
      </c>
      <c r="F13" s="336"/>
      <c r="G13" s="332"/>
      <c r="H13" s="333">
        <f>IF(ISNA(VLOOKUP($A13,data!table,MATCH(G$5&amp;"-"&amp;11,data!tableheader,0),0)),"",IF(VLOOKUP($A13,data!table,MATCH(G$5&amp;"-"&amp;11,data!tableheader,0),0)="-","",VLOOKUP($A13,data!table,MATCH(G$5&amp;"-"&amp;11,data!tableheader,0),0)))</f>
      </c>
      <c r="I13" s="336"/>
      <c r="J13" s="332"/>
      <c r="K13" s="333">
        <f>IF(ISNA(VLOOKUP($A13,data!table,MATCH(J$5&amp;"-"&amp;11,data!tableheader,0),0)),"",IF(VLOOKUP($A13,data!table,MATCH(J$5&amp;"-"&amp;11,data!tableheader,0),0)="-","",VLOOKUP($A13,data!table,MATCH(J$5&amp;"-"&amp;11,data!tableheader,0),0)))</f>
      </c>
      <c r="L13" s="336"/>
      <c r="M13" s="179"/>
      <c r="N13" s="314">
        <f>IF(ISNA(MATCH(A13,data!A:A,0)),0,1)</f>
        <v>0</v>
      </c>
    </row>
    <row r="14" spans="1:14" ht="25.5" customHeight="1">
      <c r="A14" s="236">
        <v>1079</v>
      </c>
      <c r="B14" s="295" t="s">
        <v>793</v>
      </c>
      <c r="C14" s="6" t="s">
        <v>65</v>
      </c>
      <c r="D14" s="332"/>
      <c r="E14" s="333">
        <f>IF(ISNA(VLOOKUP($A14,data!table,MATCH(D$5&amp;"-"&amp;11,data!tableheader,0),0)),"",IF(VLOOKUP($A14,data!table,MATCH(D$5&amp;"-"&amp;11,data!tableheader,0),0)="-","",VLOOKUP($A14,data!table,MATCH(D$5&amp;"-"&amp;11,data!tableheader,0),0)))</f>
      </c>
      <c r="F14" s="336"/>
      <c r="G14" s="332"/>
      <c r="H14" s="333">
        <f>IF(ISNA(VLOOKUP($A14,data!table,MATCH(G$5&amp;"-"&amp;11,data!tableheader,0),0)),"",IF(VLOOKUP($A14,data!table,MATCH(G$5&amp;"-"&amp;11,data!tableheader,0),0)="-","",VLOOKUP($A14,data!table,MATCH(G$5&amp;"-"&amp;11,data!tableheader,0),0)))</f>
      </c>
      <c r="I14" s="336"/>
      <c r="J14" s="332"/>
      <c r="K14" s="333">
        <f>IF(ISNA(VLOOKUP($A14,data!table,MATCH(J$5&amp;"-"&amp;11,data!tableheader,0),0)),"",IF(VLOOKUP($A14,data!table,MATCH(J$5&amp;"-"&amp;11,data!tableheader,0),0)="-","",VLOOKUP($A14,data!table,MATCH(J$5&amp;"-"&amp;11,data!tableheader,0),0)))</f>
      </c>
      <c r="L14" s="336"/>
      <c r="M14" s="179"/>
      <c r="N14" s="314">
        <f>IF(ISNA(MATCH(A14,data!A:A,0)),0,1)</f>
        <v>0</v>
      </c>
    </row>
    <row r="15" spans="1:14" ht="25.5" customHeight="1">
      <c r="A15" s="236">
        <v>1068</v>
      </c>
      <c r="B15" s="295" t="s">
        <v>794</v>
      </c>
      <c r="C15" s="6" t="s">
        <v>66</v>
      </c>
      <c r="D15" s="332"/>
      <c r="E15" s="333">
        <f>IF(ISNA(VLOOKUP($A15,data!table,MATCH(D$5&amp;"-"&amp;11,data!tableheader,0),0)),"",IF(VLOOKUP($A15,data!table,MATCH(D$5&amp;"-"&amp;11,data!tableheader,0),0)="-","",VLOOKUP($A15,data!table,MATCH(D$5&amp;"-"&amp;11,data!tableheader,0),0)))</f>
      </c>
      <c r="F15" s="336"/>
      <c r="G15" s="332"/>
      <c r="H15" s="333">
        <f>IF(ISNA(VLOOKUP($A15,data!table,MATCH(G$5&amp;"-"&amp;11,data!tableheader,0),0)),"",IF(VLOOKUP($A15,data!table,MATCH(G$5&amp;"-"&amp;11,data!tableheader,0),0)="-","",VLOOKUP($A15,data!table,MATCH(G$5&amp;"-"&amp;11,data!tableheader,0),0)))</f>
      </c>
      <c r="I15" s="336"/>
      <c r="J15" s="332"/>
      <c r="K15" s="333">
        <f>IF(ISNA(VLOOKUP($A15,data!table,MATCH(J$5&amp;"-"&amp;11,data!tableheader,0),0)),"",IF(VLOOKUP($A15,data!table,MATCH(J$5&amp;"-"&amp;11,data!tableheader,0),0)="-","",VLOOKUP($A15,data!table,MATCH(J$5&amp;"-"&amp;11,data!tableheader,0),0)))</f>
      </c>
      <c r="L15" s="336"/>
      <c r="M15" s="179"/>
      <c r="N15" s="314">
        <f>IF(ISNA(MATCH(A15,data!A:A,0)),0,1)</f>
        <v>0</v>
      </c>
    </row>
    <row r="16" spans="1:14" ht="25.5" customHeight="1">
      <c r="A16" s="236">
        <v>1072</v>
      </c>
      <c r="B16" s="295" t="s">
        <v>795</v>
      </c>
      <c r="C16" s="6" t="s">
        <v>67</v>
      </c>
      <c r="D16" s="332"/>
      <c r="E16" s="333">
        <f>IF(ISNA(VLOOKUP($A16,data!table,MATCH(D$5&amp;"-"&amp;11,data!tableheader,0),0)),"",IF(VLOOKUP($A16,data!table,MATCH(D$5&amp;"-"&amp;11,data!tableheader,0),0)="-","",VLOOKUP($A16,data!table,MATCH(D$5&amp;"-"&amp;11,data!tableheader,0),0)))</f>
      </c>
      <c r="F16" s="336"/>
      <c r="G16" s="332"/>
      <c r="H16" s="333">
        <f>IF(ISNA(VLOOKUP($A16,data!table,MATCH(G$5&amp;"-"&amp;11,data!tableheader,0),0)),"",IF(VLOOKUP($A16,data!table,MATCH(G$5&amp;"-"&amp;11,data!tableheader,0),0)="-","",VLOOKUP($A16,data!table,MATCH(G$5&amp;"-"&amp;11,data!tableheader,0),0)))</f>
      </c>
      <c r="I16" s="336"/>
      <c r="J16" s="332"/>
      <c r="K16" s="333">
        <f>IF(ISNA(VLOOKUP($A16,data!table,MATCH(J$5&amp;"-"&amp;11,data!tableheader,0),0)),"",IF(VLOOKUP($A16,data!table,MATCH(J$5&amp;"-"&amp;11,data!tableheader,0),0)="-","",VLOOKUP($A16,data!table,MATCH(J$5&amp;"-"&amp;11,data!tableheader,0),0)))</f>
      </c>
      <c r="L16" s="336"/>
      <c r="M16" s="179"/>
      <c r="N16" s="314">
        <f>IF(ISNA(MATCH(A16,data!A:A,0)),0,1)</f>
        <v>0</v>
      </c>
    </row>
    <row r="17" spans="1:14" ht="25.5" customHeight="1">
      <c r="A17" s="236">
        <v>1140</v>
      </c>
      <c r="B17" s="295" t="s">
        <v>796</v>
      </c>
      <c r="C17" s="6" t="s">
        <v>68</v>
      </c>
      <c r="D17" s="332"/>
      <c r="E17" s="333">
        <f>IF(ISNA(VLOOKUP($A17,data!table,MATCH(D$5&amp;"-"&amp;11,data!tableheader,0),0)),"",IF(VLOOKUP($A17,data!table,MATCH(D$5&amp;"-"&amp;11,data!tableheader,0),0)="-","",VLOOKUP($A17,data!table,MATCH(D$5&amp;"-"&amp;11,data!tableheader,0),0)))</f>
      </c>
      <c r="F17" s="315"/>
      <c r="G17" s="332"/>
      <c r="H17" s="333">
        <f>IF(ISNA(VLOOKUP($A17,data!table,MATCH(G$5&amp;"-"&amp;11,data!tableheader,0),0)),"",IF(VLOOKUP($A17,data!table,MATCH(G$5&amp;"-"&amp;11,data!tableheader,0),0)="-","",VLOOKUP($A17,data!table,MATCH(G$5&amp;"-"&amp;11,data!tableheader,0),0)))</f>
      </c>
      <c r="I17" s="315"/>
      <c r="J17" s="332"/>
      <c r="K17" s="333">
        <f>IF(ISNA(VLOOKUP($A17,data!table,MATCH(J$5&amp;"-"&amp;11,data!tableheader,0),0)),"",IF(VLOOKUP($A17,data!table,MATCH(J$5&amp;"-"&amp;11,data!tableheader,0),0)="-","",VLOOKUP($A17,data!table,MATCH(J$5&amp;"-"&amp;11,data!tableheader,0),0)))</f>
      </c>
      <c r="L17" s="315"/>
      <c r="M17" s="179"/>
      <c r="N17" s="314">
        <f>IF(ISNA(MATCH(A17,data!A:A,0)),0,1)</f>
        <v>0</v>
      </c>
    </row>
    <row r="18" spans="1:14" ht="25.5" customHeight="1">
      <c r="A18" s="236">
        <v>1126</v>
      </c>
      <c r="B18" s="267" t="s">
        <v>797</v>
      </c>
      <c r="C18" s="6" t="s">
        <v>262</v>
      </c>
      <c r="D18" s="332"/>
      <c r="E18" s="333">
        <f>IF(ISNA(VLOOKUP($A18,data!table,MATCH(D$5&amp;"-"&amp;11,data!tableheader,0),0)),"",IF(VLOOKUP($A18,data!table,MATCH(D$5&amp;"-"&amp;11,data!tableheader,0),0)="-","",VLOOKUP($A18,data!table,MATCH(D$5&amp;"-"&amp;11,data!tableheader,0),0)))</f>
      </c>
      <c r="F18" s="334">
        <f>IF(ISNA(VLOOKUP($A18,data!table,MATCH(E$5&amp;"-"&amp;21,data!tableheader,0),0)),"",IF(VLOOKUP($A18,data!table,MATCH(E$5&amp;"-"&amp;21,data!tableheader,0),0)="-","",VLOOKUP($A18,data!table,MATCH(E$5&amp;"-"&amp;21,data!tableheader,0),0)))</f>
      </c>
      <c r="G18" s="332"/>
      <c r="H18" s="333">
        <f>IF(ISNA(VLOOKUP($A18,data!table,MATCH(G$5&amp;"-"&amp;11,data!tableheader,0),0)),"",IF(VLOOKUP($A18,data!table,MATCH(G$5&amp;"-"&amp;11,data!tableheader,0),0)="-","",VLOOKUP($A18,data!table,MATCH(G$5&amp;"-"&amp;11,data!tableheader,0),0)))</f>
      </c>
      <c r="I18" s="334">
        <f>IF(ISNA(VLOOKUP($A18,data!table,MATCH(H$5&amp;"-"&amp;21,data!tableheader,0),0)),"",IF(VLOOKUP($A18,data!table,MATCH(H$5&amp;"-"&amp;21,data!tableheader,0),0)="-","",VLOOKUP($A18,data!table,MATCH(H$5&amp;"-"&amp;21,data!tableheader,0),0)))</f>
      </c>
      <c r="J18" s="332"/>
      <c r="K18" s="333">
        <f>IF(ISNA(VLOOKUP($A18,data!table,MATCH(J$5&amp;"-"&amp;11,data!tableheader,0),0)),"",IF(VLOOKUP($A18,data!table,MATCH(J$5&amp;"-"&amp;11,data!tableheader,0),0)="-","",VLOOKUP($A18,data!table,MATCH(J$5&amp;"-"&amp;11,data!tableheader,0),0)))</f>
      </c>
      <c r="L18" s="334">
        <f>IF(ISNA(VLOOKUP($A18,data!table,MATCH(K$5&amp;"-"&amp;21,data!tableheader,0),0)),"",IF(VLOOKUP($A18,data!table,MATCH(K$5&amp;"-"&amp;21,data!tableheader,0),0)="-","",VLOOKUP($A18,data!table,MATCH(K$5&amp;"-"&amp;21,data!tableheader,0),0)))</f>
      </c>
      <c r="M18" s="179"/>
      <c r="N18" s="314">
        <f>IF(ISNA(MATCH(A18,data!A:A,0)),0,1)</f>
        <v>0</v>
      </c>
    </row>
    <row r="19" spans="1:14" ht="25.5" customHeight="1">
      <c r="A19" s="236">
        <v>1096</v>
      </c>
      <c r="B19" s="267" t="s">
        <v>798</v>
      </c>
      <c r="C19" s="6" t="s">
        <v>263</v>
      </c>
      <c r="D19" s="332"/>
      <c r="E19" s="333">
        <f>IF(ISNA(VLOOKUP($A19,data!table,MATCH(D$5&amp;"-"&amp;11,data!tableheader,0),0)),"",IF(VLOOKUP($A19,data!table,MATCH(D$5&amp;"-"&amp;11,data!tableheader,0),0)="-","",VLOOKUP($A19,data!table,MATCH(D$5&amp;"-"&amp;11,data!tableheader,0),0)))</f>
      </c>
      <c r="F19" s="336"/>
      <c r="G19" s="332"/>
      <c r="H19" s="333">
        <f>IF(ISNA(VLOOKUP($A19,data!table,MATCH(G$5&amp;"-"&amp;11,data!tableheader,0),0)),"",IF(VLOOKUP($A19,data!table,MATCH(G$5&amp;"-"&amp;11,data!tableheader,0),0)="-","",VLOOKUP($A19,data!table,MATCH(G$5&amp;"-"&amp;11,data!tableheader,0),0)))</f>
      </c>
      <c r="I19" s="336"/>
      <c r="J19" s="332"/>
      <c r="K19" s="333">
        <f>IF(ISNA(VLOOKUP($A19,data!table,MATCH(J$5&amp;"-"&amp;11,data!tableheader,0),0)),"",IF(VLOOKUP($A19,data!table,MATCH(J$5&amp;"-"&amp;11,data!tableheader,0),0)="-","",VLOOKUP($A19,data!table,MATCH(J$5&amp;"-"&amp;11,data!tableheader,0),0)))</f>
      </c>
      <c r="L19" s="336"/>
      <c r="M19" s="179"/>
      <c r="N19" s="314">
        <f>IF(ISNA(MATCH(A19,data!A:A,0)),0,1)</f>
        <v>0</v>
      </c>
    </row>
    <row r="20" spans="1:14" ht="25.5" customHeight="1">
      <c r="A20" s="236">
        <v>1110</v>
      </c>
      <c r="B20" s="267" t="s">
        <v>798</v>
      </c>
      <c r="C20" s="6" t="s">
        <v>69</v>
      </c>
      <c r="D20" s="332"/>
      <c r="E20" s="333">
        <f>IF(ISNA(VLOOKUP($A20,data!table,MATCH(D$5&amp;"-"&amp;11,data!tableheader,0),0)),"",IF(VLOOKUP($A20,data!table,MATCH(D$5&amp;"-"&amp;11,data!tableheader,0),0)="-","",VLOOKUP($A20,data!table,MATCH(D$5&amp;"-"&amp;11,data!tableheader,0),0)))</f>
      </c>
      <c r="F20" s="336"/>
      <c r="G20" s="332"/>
      <c r="H20" s="333">
        <f>IF(ISNA(VLOOKUP($A20,data!table,MATCH(G$5&amp;"-"&amp;11,data!tableheader,0),0)),"",IF(VLOOKUP($A20,data!table,MATCH(G$5&amp;"-"&amp;11,data!tableheader,0),0)="-","",VLOOKUP($A20,data!table,MATCH(G$5&amp;"-"&amp;11,data!tableheader,0),0)))</f>
      </c>
      <c r="I20" s="336"/>
      <c r="J20" s="332"/>
      <c r="K20" s="333">
        <f>IF(ISNA(VLOOKUP($A20,data!table,MATCH(J$5&amp;"-"&amp;11,data!tableheader,0),0)),"",IF(VLOOKUP($A20,data!table,MATCH(J$5&amp;"-"&amp;11,data!tableheader,0),0)="-","",VLOOKUP($A20,data!table,MATCH(J$5&amp;"-"&amp;11,data!tableheader,0),0)))</f>
      </c>
      <c r="L20" s="336"/>
      <c r="M20" s="179"/>
      <c r="N20" s="314">
        <f>IF(ISNA(MATCH(A20,data!A:A,0)),0,1)</f>
        <v>0</v>
      </c>
    </row>
    <row r="21" spans="1:14" ht="25.5" customHeight="1">
      <c r="A21" s="236">
        <v>1107</v>
      </c>
      <c r="B21" s="267" t="s">
        <v>798</v>
      </c>
      <c r="C21" s="6" t="s">
        <v>70</v>
      </c>
      <c r="D21" s="332"/>
      <c r="E21" s="333">
        <f>IF(ISNA(VLOOKUP($A21,data!table,MATCH(D$5&amp;"-"&amp;11,data!tableheader,0),0)),"",IF(VLOOKUP($A21,data!table,MATCH(D$5&amp;"-"&amp;11,data!tableheader,0),0)="-","",VLOOKUP($A21,data!table,MATCH(D$5&amp;"-"&amp;11,data!tableheader,0),0)))</f>
      </c>
      <c r="F21" s="336"/>
      <c r="G21" s="332"/>
      <c r="H21" s="333">
        <f>IF(ISNA(VLOOKUP($A21,data!table,MATCH(G$5&amp;"-"&amp;11,data!tableheader,0),0)),"",IF(VLOOKUP($A21,data!table,MATCH(G$5&amp;"-"&amp;11,data!tableheader,0),0)="-","",VLOOKUP($A21,data!table,MATCH(G$5&amp;"-"&amp;11,data!tableheader,0),0)))</f>
      </c>
      <c r="I21" s="336"/>
      <c r="J21" s="332"/>
      <c r="K21" s="333">
        <f>IF(ISNA(VLOOKUP($A21,data!table,MATCH(J$5&amp;"-"&amp;11,data!tableheader,0),0)),"",IF(VLOOKUP($A21,data!table,MATCH(J$5&amp;"-"&amp;11,data!tableheader,0),0)="-","",VLOOKUP($A21,data!table,MATCH(J$5&amp;"-"&amp;11,data!tableheader,0),0)))</f>
      </c>
      <c r="L21" s="336"/>
      <c r="M21" s="179"/>
      <c r="N21" s="314">
        <f>IF(ISNA(MATCH(A21,data!A:A,0)),0,1)</f>
        <v>0</v>
      </c>
    </row>
    <row r="22" spans="1:14" ht="25.5" customHeight="1">
      <c r="A22" s="236">
        <v>1181</v>
      </c>
      <c r="B22" s="295" t="s">
        <v>799</v>
      </c>
      <c r="C22" s="6" t="s">
        <v>264</v>
      </c>
      <c r="D22" s="332"/>
      <c r="E22" s="333">
        <f>IF(ISNA(VLOOKUP($A22,data!table,MATCH(D$5&amp;"-"&amp;11,data!tableheader,0),0)),"",IF(VLOOKUP($A22,data!table,MATCH(D$5&amp;"-"&amp;11,data!tableheader,0),0)="-","",VLOOKUP($A22,data!table,MATCH(D$5&amp;"-"&amp;11,data!tableheader,0),0)))</f>
      </c>
      <c r="F22" s="336"/>
      <c r="G22" s="332"/>
      <c r="H22" s="333">
        <f>IF(ISNA(VLOOKUP($A22,data!table,MATCH(G$5&amp;"-"&amp;11,data!tableheader,0),0)),"",IF(VLOOKUP($A22,data!table,MATCH(G$5&amp;"-"&amp;11,data!tableheader,0),0)="-","",VLOOKUP($A22,data!table,MATCH(G$5&amp;"-"&amp;11,data!tableheader,0),0)))</f>
      </c>
      <c r="I22" s="336"/>
      <c r="J22" s="332"/>
      <c r="K22" s="333">
        <f>IF(ISNA(VLOOKUP($A22,data!table,MATCH(J$5&amp;"-"&amp;11,data!tableheader,0),0)),"",IF(VLOOKUP($A22,data!table,MATCH(J$5&amp;"-"&amp;11,data!tableheader,0),0)="-","",VLOOKUP($A22,data!table,MATCH(J$5&amp;"-"&amp;11,data!tableheader,0),0)))</f>
      </c>
      <c r="L22" s="336"/>
      <c r="M22" s="179"/>
      <c r="N22" s="314">
        <f>IF(ISNA(MATCH(A22,data!A:A,0)),0,1)</f>
        <v>0</v>
      </c>
    </row>
    <row r="23" spans="1:14" ht="25.5" customHeight="1">
      <c r="A23" s="237"/>
      <c r="B23" s="289"/>
      <c r="C23" s="6" t="s">
        <v>71</v>
      </c>
      <c r="D23" s="337"/>
      <c r="E23" s="338"/>
      <c r="F23" s="334">
        <f>IF(ISNA(VLOOKUP($A23,data!table,MATCH(E$5&amp;"-"&amp;21,data!tableheader,0),0)),"",IF(VLOOKUP($A23,data!table,MATCH(E$5&amp;"-"&amp;21,data!tableheader,0),0)="-","",VLOOKUP($A23,data!table,MATCH(E$5&amp;"-"&amp;21,data!tableheader,0),0)))</f>
      </c>
      <c r="G23" s="337"/>
      <c r="H23" s="338"/>
      <c r="I23" s="334">
        <f>IF(ISNA(VLOOKUP($A23,data!table,MATCH(H$5&amp;"-"&amp;21,data!tableheader,0),0)),"",IF(VLOOKUP($A23,data!table,MATCH(H$5&amp;"-"&amp;21,data!tableheader,0),0)="-","",VLOOKUP($A23,data!table,MATCH(H$5&amp;"-"&amp;21,data!tableheader,0),0)))</f>
      </c>
      <c r="J23" s="337"/>
      <c r="K23" s="338"/>
      <c r="L23" s="334">
        <f>IF(ISNA(VLOOKUP($A23,data!table,MATCH(K$5&amp;"-"&amp;21,data!tableheader,0),0)),"",IF(VLOOKUP($A23,data!table,MATCH(K$5&amp;"-"&amp;21,data!tableheader,0),0)="-","",VLOOKUP($A23,data!table,MATCH(K$5&amp;"-"&amp;21,data!tableheader,0),0)))</f>
      </c>
      <c r="M23" s="102"/>
      <c r="N23" s="314">
        <v>1</v>
      </c>
    </row>
    <row r="24" spans="1:14" ht="18.75" customHeight="1">
      <c r="A24" s="213" t="s">
        <v>507</v>
      </c>
      <c r="B24" s="433" t="s">
        <v>784</v>
      </c>
      <c r="C24" s="238" t="s">
        <v>96</v>
      </c>
      <c r="D24" s="430" t="s">
        <v>383</v>
      </c>
      <c r="E24" s="431"/>
      <c r="F24" s="431"/>
      <c r="G24" s="431"/>
      <c r="H24" s="431"/>
      <c r="I24" s="431"/>
      <c r="J24" s="431"/>
      <c r="K24" s="431"/>
      <c r="L24" s="431"/>
      <c r="M24" s="91"/>
      <c r="N24" s="314">
        <f>N25</f>
        <v>1</v>
      </c>
    </row>
    <row r="25" spans="1:14" ht="12.75" customHeight="1">
      <c r="A25" s="166"/>
      <c r="B25" s="434"/>
      <c r="C25" s="239"/>
      <c r="D25" s="427">
        <f>D5</f>
        <v>2005</v>
      </c>
      <c r="E25" s="428"/>
      <c r="F25" s="429"/>
      <c r="G25" s="427">
        <f>G5</f>
        <v>2006</v>
      </c>
      <c r="H25" s="428"/>
      <c r="I25" s="429"/>
      <c r="J25" s="427">
        <f>J5</f>
        <v>2007</v>
      </c>
      <c r="K25" s="428"/>
      <c r="L25" s="429"/>
      <c r="M25" s="43" t="s">
        <v>134</v>
      </c>
      <c r="N25" s="314">
        <f>N26</f>
        <v>1</v>
      </c>
    </row>
    <row r="26" spans="1:14" ht="68.25" customHeight="1">
      <c r="A26" s="167"/>
      <c r="B26" s="435"/>
      <c r="C26" s="240"/>
      <c r="D26" s="424" t="s">
        <v>382</v>
      </c>
      <c r="E26" s="426"/>
      <c r="F26" s="339" t="s">
        <v>129</v>
      </c>
      <c r="G26" s="424" t="s">
        <v>382</v>
      </c>
      <c r="H26" s="426"/>
      <c r="I26" s="339" t="s">
        <v>129</v>
      </c>
      <c r="J26" s="424" t="s">
        <v>382</v>
      </c>
      <c r="K26" s="426"/>
      <c r="L26" s="339" t="s">
        <v>129</v>
      </c>
      <c r="M26" s="89" t="s">
        <v>99</v>
      </c>
      <c r="N26" s="314">
        <f>N27</f>
        <v>1</v>
      </c>
    </row>
    <row r="27" spans="1:14" ht="20.25" customHeight="1">
      <c r="A27" s="237"/>
      <c r="B27" s="297" t="s">
        <v>785</v>
      </c>
      <c r="C27" s="10" t="s">
        <v>265</v>
      </c>
      <c r="D27" s="340"/>
      <c r="E27" s="340"/>
      <c r="F27" s="341">
        <f>IF(Cubierta!$A$5="Excel Version",SUM(F28:F44),"")</f>
      </c>
      <c r="G27" s="340"/>
      <c r="H27" s="340"/>
      <c r="I27" s="341">
        <f>IF(Cubierta!$A$5="Excel Version",SUM(I28:I44),"")</f>
      </c>
      <c r="J27" s="340"/>
      <c r="K27" s="340"/>
      <c r="L27" s="341">
        <f>IF(Cubierta!$A$5="Excel Version",SUM(L28:L44),"")</f>
      </c>
      <c r="M27" s="217"/>
      <c r="N27" s="314">
        <f>IF(SUM(N28:N44)&gt;0,1,0)</f>
        <v>1</v>
      </c>
    </row>
    <row r="28" spans="1:14" ht="25.5" customHeight="1">
      <c r="A28" s="236">
        <v>867</v>
      </c>
      <c r="B28" s="267" t="s">
        <v>800</v>
      </c>
      <c r="C28" s="7" t="s">
        <v>266</v>
      </c>
      <c r="D28" s="331"/>
      <c r="E28" s="329">
        <f>IF(ISNA(VLOOKUP($A28,data!table,MATCH($D$5&amp;"-"&amp;31,data!tableheader,0),0)),"",IF(VLOOKUP($A28,data!table,MATCH($D$5&amp;"-"&amp;31,data!tableheader,0),0)="-","",VLOOKUP($A28,data!table,MATCH($D$5&amp;"-"&amp;31,data!tableheader,0),0)))</f>
      </c>
      <c r="F28" s="342">
        <f>IF(ISNA(VLOOKUP($A28,data!table,MATCH($D$5&amp;"-"&amp;51,data!tableheader,0),0)),"",IF(VLOOKUP($A28,data!table,MATCH($D$5&amp;"-"&amp;51,data!tableheader,0),0)="-","",VLOOKUP($A28,data!table,MATCH($D$5&amp;"-"&amp;51,data!tableheader,0),0)))</f>
      </c>
      <c r="G28" s="331"/>
      <c r="H28" s="329">
        <f>IF(ISNA(VLOOKUP($A28,data!table,MATCH(G$5&amp;"-"&amp;31,data!tableheader,0),0)),"",IF(VLOOKUP($A28,data!table,MATCH(G$5&amp;"-"&amp;31,data!tableheader,0),0)="-","",VLOOKUP($A28,data!table,MATCH(G$5&amp;"-"&amp;31,data!tableheader,0),0)))</f>
      </c>
      <c r="I28" s="342">
        <f>IF(ISNA(VLOOKUP($A28,data!table,MATCH($G$5&amp;"-"&amp;51,data!tableheader,0),0)),"",IF(VLOOKUP($A28,data!table,MATCH($G$5&amp;"-"&amp;51,data!tableheader,0),0)="-","",VLOOKUP($A28,data!table,MATCH($G$5&amp;"-"&amp;51,data!tableheader,0),0)))</f>
      </c>
      <c r="J28" s="331"/>
      <c r="K28" s="329">
        <f>IF(ISNA(VLOOKUP($A28,data!table,MATCH($J$5&amp;"-"&amp;31,data!tableheader,0),0)),"",IF(VLOOKUP($A28,data!table,MATCH($J$5&amp;"-"&amp;31,data!tableheader,0),0)="-","",VLOOKUP($A28,data!table,MATCH($J$5&amp;"-"&amp;31,data!tableheader,0),0)))</f>
      </c>
      <c r="L28" s="343">
        <f>IF(ISNA(VLOOKUP($A28,data!table,MATCH($J$5&amp;"-"&amp;51,data!tableheader,0),0)),"",IF(VLOOKUP($A28,data!table,MATCH($J$5&amp;"-"&amp;51,data!tableheader,0),0)="-","",VLOOKUP($A28,data!table,MATCH($J$5&amp;"-"&amp;51,data!tableheader,0),0)))</f>
      </c>
      <c r="M28" s="217"/>
      <c r="N28" s="314">
        <f>IF(ISNA(MATCH(A28,data!A:A,0)),0,1)</f>
        <v>0</v>
      </c>
    </row>
    <row r="29" spans="1:14" ht="25.5" customHeight="1">
      <c r="A29" s="236">
        <v>947</v>
      </c>
      <c r="B29" s="295" t="s">
        <v>801</v>
      </c>
      <c r="C29" s="7" t="s">
        <v>267</v>
      </c>
      <c r="D29" s="332"/>
      <c r="E29" s="333">
        <f>IF(ISNA(VLOOKUP($A29,data!table,MATCH($D$5&amp;"-"&amp;31,data!tableheader,0),0)),"",IF(VLOOKUP($A29,data!table,MATCH($D$5&amp;"-"&amp;31,data!tableheader,0),0)="-","",VLOOKUP($A29,data!table,MATCH($D$5&amp;"-"&amp;31,data!tableheader,0),0)))</f>
      </c>
      <c r="F29" s="343">
        <f>IF(ISNA(VLOOKUP($A29,data!table,MATCH($D$5&amp;"-"&amp;51,data!tableheader,0),0)),"",IF(VLOOKUP($A29,data!table,MATCH($D$5&amp;"-"&amp;51,data!tableheader,0),0)="-","",VLOOKUP($A29,data!table,MATCH($D$5&amp;"-"&amp;51,data!tableheader,0),0)))</f>
      </c>
      <c r="G29" s="332"/>
      <c r="H29" s="333">
        <f>IF(ISNA(VLOOKUP($A29,data!table,MATCH(G$5&amp;"-"&amp;31,data!tableheader,0),0)),"",IF(VLOOKUP($A29,data!table,MATCH(G$5&amp;"-"&amp;31,data!tableheader,0),0)="-","",VLOOKUP($A29,data!table,MATCH(G$5&amp;"-"&amp;31,data!tableheader,0),0)))</f>
      </c>
      <c r="I29" s="343">
        <f>IF(ISNA(VLOOKUP($A29,data!table,MATCH($G$5&amp;"-"&amp;51,data!tableheader,0),0)),"",IF(VLOOKUP($A29,data!table,MATCH($G$5&amp;"-"&amp;51,data!tableheader,0),0)="-","",VLOOKUP($A29,data!table,MATCH($G$5&amp;"-"&amp;51,data!tableheader,0),0)))</f>
      </c>
      <c r="J29" s="332"/>
      <c r="K29" s="333">
        <f>IF(ISNA(VLOOKUP($A29,data!table,MATCH($J$5&amp;"-"&amp;31,data!tableheader,0),0)),"",IF(VLOOKUP($A29,data!table,MATCH($J$5&amp;"-"&amp;31,data!tableheader,0),0)="-","",VLOOKUP($A29,data!table,MATCH($J$5&amp;"-"&amp;31,data!tableheader,0),0)))</f>
      </c>
      <c r="L29" s="343">
        <f>IF(ISNA(VLOOKUP($A29,data!table,MATCH($J$5&amp;"-"&amp;51,data!tableheader,0),0)),"",IF(VLOOKUP($A29,data!table,MATCH($J$5&amp;"-"&amp;51,data!tableheader,0),0)="-","",VLOOKUP($A29,data!table,MATCH($J$5&amp;"-"&amp;51,data!tableheader,0),0)))</f>
      </c>
      <c r="M29" s="217"/>
      <c r="N29" s="314">
        <f>IF(ISNA(MATCH(A29,data!A:A,0)),0,1)</f>
        <v>0</v>
      </c>
    </row>
    <row r="30" spans="1:14" ht="25.5" customHeight="1">
      <c r="A30" s="236">
        <v>1035</v>
      </c>
      <c r="B30" s="267" t="s">
        <v>802</v>
      </c>
      <c r="C30" s="7" t="s">
        <v>268</v>
      </c>
      <c r="D30" s="332"/>
      <c r="E30" s="333">
        <f>IF(ISNA(VLOOKUP($A30,data!table,MATCH($D$5&amp;"-"&amp;31,data!tableheader,0),0)),"",IF(VLOOKUP($A30,data!table,MATCH($D$5&amp;"-"&amp;31,data!tableheader,0),0)="-","",VLOOKUP($A30,data!table,MATCH($D$5&amp;"-"&amp;31,data!tableheader,0),0)))</f>
      </c>
      <c r="F30" s="343">
        <f>IF(ISNA(VLOOKUP($A30,data!table,MATCH($D$5&amp;"-"&amp;51,data!tableheader,0),0)),"",IF(VLOOKUP($A30,data!table,MATCH($D$5&amp;"-"&amp;51,data!tableheader,0),0)="-","",VLOOKUP($A30,data!table,MATCH($D$5&amp;"-"&amp;51,data!tableheader,0),0)))</f>
      </c>
      <c r="G30" s="332"/>
      <c r="H30" s="333">
        <f>IF(ISNA(VLOOKUP($A30,data!table,MATCH(G$5&amp;"-"&amp;31,data!tableheader,0),0)),"",IF(VLOOKUP($A30,data!table,MATCH(G$5&amp;"-"&amp;31,data!tableheader,0),0)="-","",VLOOKUP($A30,data!table,MATCH(G$5&amp;"-"&amp;31,data!tableheader,0),0)))</f>
      </c>
      <c r="I30" s="343">
        <f>IF(ISNA(VLOOKUP($A30,data!table,MATCH($G$5&amp;"-"&amp;51,data!tableheader,0),0)),"",IF(VLOOKUP($A30,data!table,MATCH($G$5&amp;"-"&amp;51,data!tableheader,0),0)="-","",VLOOKUP($A30,data!table,MATCH($G$5&amp;"-"&amp;51,data!tableheader,0),0)))</f>
      </c>
      <c r="J30" s="332"/>
      <c r="K30" s="333">
        <f>IF(ISNA(VLOOKUP($A30,data!table,MATCH($J$5&amp;"-"&amp;31,data!tableheader,0),0)),"",IF(VLOOKUP($A30,data!table,MATCH($J$5&amp;"-"&amp;31,data!tableheader,0),0)="-","",VLOOKUP($A30,data!table,MATCH($J$5&amp;"-"&amp;31,data!tableheader,0),0)))</f>
      </c>
      <c r="L30" s="343">
        <f>IF(ISNA(VLOOKUP($A30,data!table,MATCH($J$5&amp;"-"&amp;51,data!tableheader,0),0)),"",IF(VLOOKUP($A30,data!table,MATCH($J$5&amp;"-"&amp;51,data!tableheader,0),0)="-","",VLOOKUP($A30,data!table,MATCH($J$5&amp;"-"&amp;51,data!tableheader,0),0)))</f>
      </c>
      <c r="M30" s="217"/>
      <c r="N30" s="314">
        <f>IF(ISNA(MATCH(A30,data!A:A,0)),0,1)</f>
        <v>0</v>
      </c>
    </row>
    <row r="31" spans="1:14" ht="25.5" customHeight="1">
      <c r="A31" s="236">
        <v>977</v>
      </c>
      <c r="B31" s="295" t="s">
        <v>803</v>
      </c>
      <c r="C31" s="7" t="s">
        <v>277</v>
      </c>
      <c r="D31" s="332"/>
      <c r="E31" s="333">
        <f>IF(ISNA(VLOOKUP($A31,data!table,MATCH($D$5&amp;"-"&amp;31,data!tableheader,0),0)),"",IF(VLOOKUP($A31,data!table,MATCH($D$5&amp;"-"&amp;31,data!tableheader,0),0)="-","",VLOOKUP($A31,data!table,MATCH($D$5&amp;"-"&amp;31,data!tableheader,0),0)))</f>
      </c>
      <c r="F31" s="343">
        <f>IF(ISNA(VLOOKUP($A31,data!table,MATCH($D$5&amp;"-"&amp;51,data!tableheader,0),0)),"",IF(VLOOKUP($A31,data!table,MATCH($D$5&amp;"-"&amp;51,data!tableheader,0),0)="-","",VLOOKUP($A31,data!table,MATCH($D$5&amp;"-"&amp;51,data!tableheader,0),0)))</f>
      </c>
      <c r="G31" s="332"/>
      <c r="H31" s="333">
        <f>IF(ISNA(VLOOKUP($A31,data!table,MATCH(G$5&amp;"-"&amp;31,data!tableheader,0),0)),"",IF(VLOOKUP($A31,data!table,MATCH(G$5&amp;"-"&amp;31,data!tableheader,0),0)="-","",VLOOKUP($A31,data!table,MATCH(G$5&amp;"-"&amp;31,data!tableheader,0),0)))</f>
      </c>
      <c r="I31" s="343">
        <f>IF(ISNA(VLOOKUP($A31,data!table,MATCH($G$5&amp;"-"&amp;51,data!tableheader,0),0)),"",IF(VLOOKUP($A31,data!table,MATCH($G$5&amp;"-"&amp;51,data!tableheader,0),0)="-","",VLOOKUP($A31,data!table,MATCH($G$5&amp;"-"&amp;51,data!tableheader,0),0)))</f>
      </c>
      <c r="J31" s="332"/>
      <c r="K31" s="333">
        <f>IF(ISNA(VLOOKUP($A31,data!table,MATCH($J$5&amp;"-"&amp;31,data!tableheader,0),0)),"",IF(VLOOKUP($A31,data!table,MATCH($J$5&amp;"-"&amp;31,data!tableheader,0),0)="-","",VLOOKUP($A31,data!table,MATCH($J$5&amp;"-"&amp;31,data!tableheader,0),0)))</f>
      </c>
      <c r="L31" s="343">
        <f>IF(ISNA(VLOOKUP($A31,data!table,MATCH($J$5&amp;"-"&amp;51,data!tableheader,0),0)),"",IF(VLOOKUP($A31,data!table,MATCH($J$5&amp;"-"&amp;51,data!tableheader,0),0)="-","",VLOOKUP($A31,data!table,MATCH($J$5&amp;"-"&amp;51,data!tableheader,0),0)))</f>
      </c>
      <c r="M31" s="217"/>
      <c r="N31" s="314">
        <f>IF(ISNA(MATCH(A31,data!A:A,0)),0,1)</f>
        <v>0</v>
      </c>
    </row>
    <row r="32" spans="1:14" ht="25.5" customHeight="1">
      <c r="A32" s="236">
        <v>1017</v>
      </c>
      <c r="B32" s="295" t="s">
        <v>804</v>
      </c>
      <c r="C32" s="7" t="s">
        <v>278</v>
      </c>
      <c r="D32" s="332"/>
      <c r="E32" s="333">
        <f>IF(ISNA(VLOOKUP($A32,data!table,MATCH($D$5&amp;"-"&amp;31,data!tableheader,0),0)),"",IF(VLOOKUP($A32,data!table,MATCH($D$5&amp;"-"&amp;31,data!tableheader,0),0)="-","",VLOOKUP($A32,data!table,MATCH($D$5&amp;"-"&amp;31,data!tableheader,0),0)))</f>
      </c>
      <c r="F32" s="343">
        <f>IF(ISNA(VLOOKUP($A32,data!table,MATCH($D$5&amp;"-"&amp;51,data!tableheader,0),0)),"",IF(VLOOKUP($A32,data!table,MATCH($D$5&amp;"-"&amp;51,data!tableheader,0),0)="-","",VLOOKUP($A32,data!table,MATCH($D$5&amp;"-"&amp;51,data!tableheader,0),0)))</f>
      </c>
      <c r="G32" s="332"/>
      <c r="H32" s="333">
        <f>IF(ISNA(VLOOKUP($A32,data!table,MATCH(G$5&amp;"-"&amp;31,data!tableheader,0),0)),"",IF(VLOOKUP($A32,data!table,MATCH(G$5&amp;"-"&amp;31,data!tableheader,0),0)="-","",VLOOKUP($A32,data!table,MATCH(G$5&amp;"-"&amp;31,data!tableheader,0),0)))</f>
      </c>
      <c r="I32" s="343">
        <f>IF(ISNA(VLOOKUP($A32,data!table,MATCH($G$5&amp;"-"&amp;51,data!tableheader,0),0)),"",IF(VLOOKUP($A32,data!table,MATCH($G$5&amp;"-"&amp;51,data!tableheader,0),0)="-","",VLOOKUP($A32,data!table,MATCH($G$5&amp;"-"&amp;51,data!tableheader,0),0)))</f>
      </c>
      <c r="J32" s="332"/>
      <c r="K32" s="333">
        <f>IF(ISNA(VLOOKUP($A32,data!table,MATCH($J$5&amp;"-"&amp;31,data!tableheader,0),0)),"",IF(VLOOKUP($A32,data!table,MATCH($J$5&amp;"-"&amp;31,data!tableheader,0),0)="-","",VLOOKUP($A32,data!table,MATCH($J$5&amp;"-"&amp;31,data!tableheader,0),0)))</f>
      </c>
      <c r="L32" s="343">
        <f>IF(ISNA(VLOOKUP($A32,data!table,MATCH($J$5&amp;"-"&amp;51,data!tableheader,0),0)),"",IF(VLOOKUP($A32,data!table,MATCH($J$5&amp;"-"&amp;51,data!tableheader,0),0)="-","",VLOOKUP($A32,data!table,MATCH($J$5&amp;"-"&amp;51,data!tableheader,0),0)))</f>
      </c>
      <c r="M32" s="217"/>
      <c r="N32" s="314">
        <f>IF(ISNA(MATCH(A32,data!A:A,0)),0,1)</f>
        <v>0</v>
      </c>
    </row>
    <row r="33" spans="1:14" ht="25.5" customHeight="1">
      <c r="A33" s="236">
        <v>1058</v>
      </c>
      <c r="B33" s="295" t="s">
        <v>805</v>
      </c>
      <c r="C33" s="7" t="s">
        <v>279</v>
      </c>
      <c r="D33" s="332"/>
      <c r="E33" s="333">
        <f>IF(ISNA(VLOOKUP($A33,data!table,MATCH($D$5&amp;"-"&amp;31,data!tableheader,0),0)),"",IF(VLOOKUP($A33,data!table,MATCH($D$5&amp;"-"&amp;31,data!tableheader,0),0)="-","",VLOOKUP($A33,data!table,MATCH($D$5&amp;"-"&amp;31,data!tableheader,0),0)))</f>
      </c>
      <c r="F33" s="343">
        <f>IF(ISNA(VLOOKUP($A33,data!table,MATCH($D$5&amp;"-"&amp;51,data!tableheader,0),0)),"",IF(VLOOKUP($A33,data!table,MATCH($D$5&amp;"-"&amp;51,data!tableheader,0),0)="-","",VLOOKUP($A33,data!table,MATCH($D$5&amp;"-"&amp;51,data!tableheader,0),0)))</f>
      </c>
      <c r="G33" s="332"/>
      <c r="H33" s="333">
        <f>IF(ISNA(VLOOKUP($A33,data!table,MATCH(G$5&amp;"-"&amp;31,data!tableheader,0),0)),"",IF(VLOOKUP($A33,data!table,MATCH(G$5&amp;"-"&amp;31,data!tableheader,0),0)="-","",VLOOKUP($A33,data!table,MATCH(G$5&amp;"-"&amp;31,data!tableheader,0),0)))</f>
      </c>
      <c r="I33" s="343">
        <f>IF(ISNA(VLOOKUP($A33,data!table,MATCH($G$5&amp;"-"&amp;51,data!tableheader,0),0)),"",IF(VLOOKUP($A33,data!table,MATCH($G$5&amp;"-"&amp;51,data!tableheader,0),0)="-","",VLOOKUP($A33,data!table,MATCH($G$5&amp;"-"&amp;51,data!tableheader,0),0)))</f>
      </c>
      <c r="J33" s="332"/>
      <c r="K33" s="333">
        <f>IF(ISNA(VLOOKUP($A33,data!table,MATCH($J$5&amp;"-"&amp;31,data!tableheader,0),0)),"",IF(VLOOKUP($A33,data!table,MATCH($J$5&amp;"-"&amp;31,data!tableheader,0),0)="-","",VLOOKUP($A33,data!table,MATCH($J$5&amp;"-"&amp;31,data!tableheader,0),0)))</f>
      </c>
      <c r="L33" s="343">
        <f>IF(ISNA(VLOOKUP($A33,data!table,MATCH($J$5&amp;"-"&amp;51,data!tableheader,0),0)),"",IF(VLOOKUP($A33,data!table,MATCH($J$5&amp;"-"&amp;51,data!tableheader,0),0)="-","",VLOOKUP($A33,data!table,MATCH($J$5&amp;"-"&amp;51,data!tableheader,0),0)))</f>
      </c>
      <c r="M33" s="217"/>
      <c r="N33" s="314">
        <f>IF(ISNA(MATCH(A33,data!A:A,0)),0,1)</f>
        <v>0</v>
      </c>
    </row>
    <row r="34" spans="1:14" ht="25.5" customHeight="1">
      <c r="A34" s="236">
        <v>1069</v>
      </c>
      <c r="B34" s="295" t="s">
        <v>806</v>
      </c>
      <c r="C34" s="7" t="s">
        <v>72</v>
      </c>
      <c r="D34" s="332"/>
      <c r="E34" s="333">
        <f>IF(ISNA(VLOOKUP($A34,data!table,MATCH($D$5&amp;"-"&amp;31,data!tableheader,0),0)),"",IF(VLOOKUP($A34,data!table,MATCH($D$5&amp;"-"&amp;31,data!tableheader,0),0)="-","",VLOOKUP($A34,data!table,MATCH($D$5&amp;"-"&amp;31,data!tableheader,0),0)))</f>
      </c>
      <c r="F34" s="343">
        <f>IF(ISNA(VLOOKUP($A34,data!table,MATCH($D$5&amp;"-"&amp;51,data!tableheader,0),0)),"",IF(VLOOKUP($A34,data!table,MATCH($D$5&amp;"-"&amp;51,data!tableheader,0),0)="-","",VLOOKUP($A34,data!table,MATCH($D$5&amp;"-"&amp;51,data!tableheader,0),0)))</f>
      </c>
      <c r="G34" s="332"/>
      <c r="H34" s="333">
        <f>IF(ISNA(VLOOKUP($A34,data!table,MATCH(G$5&amp;"-"&amp;31,data!tableheader,0),0)),"",IF(VLOOKUP($A34,data!table,MATCH(G$5&amp;"-"&amp;31,data!tableheader,0),0)="-","",VLOOKUP($A34,data!table,MATCH(G$5&amp;"-"&amp;31,data!tableheader,0),0)))</f>
      </c>
      <c r="I34" s="343">
        <f>IF(ISNA(VLOOKUP($A34,data!table,MATCH($G$5&amp;"-"&amp;51,data!tableheader,0),0)),"",IF(VLOOKUP($A34,data!table,MATCH($G$5&amp;"-"&amp;51,data!tableheader,0),0)="-","",VLOOKUP($A34,data!table,MATCH($G$5&amp;"-"&amp;51,data!tableheader,0),0)))</f>
      </c>
      <c r="J34" s="332"/>
      <c r="K34" s="333">
        <f>IF(ISNA(VLOOKUP($A34,data!table,MATCH($J$5&amp;"-"&amp;31,data!tableheader,0),0)),"",IF(VLOOKUP($A34,data!table,MATCH($J$5&amp;"-"&amp;31,data!tableheader,0),0)="-","",VLOOKUP($A34,data!table,MATCH($J$5&amp;"-"&amp;31,data!tableheader,0),0)))</f>
      </c>
      <c r="L34" s="343">
        <f>IF(ISNA(VLOOKUP($A34,data!table,MATCH($J$5&amp;"-"&amp;51,data!tableheader,0),0)),"",IF(VLOOKUP($A34,data!table,MATCH($J$5&amp;"-"&amp;51,data!tableheader,0),0)="-","",VLOOKUP($A34,data!table,MATCH($J$5&amp;"-"&amp;51,data!tableheader,0),0)))</f>
      </c>
      <c r="M34" s="217"/>
      <c r="N34" s="314">
        <f>IF(ISNA(MATCH(A34,data!A:A,0)),0,1)</f>
        <v>0</v>
      </c>
    </row>
    <row r="35" spans="1:14" ht="25.5" customHeight="1">
      <c r="A35" s="236">
        <v>1073</v>
      </c>
      <c r="B35" s="295" t="s">
        <v>807</v>
      </c>
      <c r="C35" s="7" t="s">
        <v>73</v>
      </c>
      <c r="D35" s="332"/>
      <c r="E35" s="333">
        <f>IF(ISNA(VLOOKUP($A35,data!table,MATCH($D$5&amp;"-"&amp;31,data!tableheader,0),0)),"",IF(VLOOKUP($A35,data!table,MATCH($D$5&amp;"-"&amp;31,data!tableheader,0),0)="-","",VLOOKUP($A35,data!table,MATCH($D$5&amp;"-"&amp;31,data!tableheader,0),0)))</f>
      </c>
      <c r="F35" s="343">
        <f>IF(ISNA(VLOOKUP($A35,data!table,MATCH($D$5&amp;"-"&amp;51,data!tableheader,0),0)),"",IF(VLOOKUP($A35,data!table,MATCH($D$5&amp;"-"&amp;51,data!tableheader,0),0)="-","",VLOOKUP($A35,data!table,MATCH($D$5&amp;"-"&amp;51,data!tableheader,0),0)))</f>
      </c>
      <c r="G35" s="332"/>
      <c r="H35" s="333">
        <f>IF(ISNA(VLOOKUP($A35,data!table,MATCH(G$5&amp;"-"&amp;31,data!tableheader,0),0)),"",IF(VLOOKUP($A35,data!table,MATCH(G$5&amp;"-"&amp;31,data!tableheader,0),0)="-","",VLOOKUP($A35,data!table,MATCH(G$5&amp;"-"&amp;31,data!tableheader,0),0)))</f>
      </c>
      <c r="I35" s="343">
        <f>IF(ISNA(VLOOKUP($A35,data!table,MATCH($G$5&amp;"-"&amp;51,data!tableheader,0),0)),"",IF(VLOOKUP($A35,data!table,MATCH($G$5&amp;"-"&amp;51,data!tableheader,0),0)="-","",VLOOKUP($A35,data!table,MATCH($G$5&amp;"-"&amp;51,data!tableheader,0),0)))</f>
      </c>
      <c r="J35" s="332"/>
      <c r="K35" s="333">
        <f>IF(ISNA(VLOOKUP($A35,data!table,MATCH($J$5&amp;"-"&amp;31,data!tableheader,0),0)),"",IF(VLOOKUP($A35,data!table,MATCH($J$5&amp;"-"&amp;31,data!tableheader,0),0)="-","",VLOOKUP($A35,data!table,MATCH($J$5&amp;"-"&amp;31,data!tableheader,0),0)))</f>
      </c>
      <c r="L35" s="343">
        <f>IF(ISNA(VLOOKUP($A35,data!table,MATCH($J$5&amp;"-"&amp;51,data!tableheader,0),0)),"",IF(VLOOKUP($A35,data!table,MATCH($J$5&amp;"-"&amp;51,data!tableheader,0),0)="-","",VLOOKUP($A35,data!table,MATCH($J$5&amp;"-"&amp;51,data!tableheader,0),0)))</f>
      </c>
      <c r="M35" s="217"/>
      <c r="N35" s="314">
        <f>IF(ISNA(MATCH(A35,data!A:A,0)),0,1)</f>
        <v>0</v>
      </c>
    </row>
    <row r="36" spans="1:14" ht="25.5" customHeight="1">
      <c r="A36" s="236">
        <v>1080</v>
      </c>
      <c r="B36" s="295" t="s">
        <v>808</v>
      </c>
      <c r="C36" s="7" t="s">
        <v>74</v>
      </c>
      <c r="D36" s="332"/>
      <c r="E36" s="333">
        <f>IF(ISNA(VLOOKUP($A36,data!table,MATCH($D$5&amp;"-"&amp;31,data!tableheader,0),0)),"",IF(VLOOKUP($A36,data!table,MATCH($D$5&amp;"-"&amp;31,data!tableheader,0),0)="-","",VLOOKUP($A36,data!table,MATCH($D$5&amp;"-"&amp;31,data!tableheader,0),0)))</f>
      </c>
      <c r="F36" s="343">
        <f>IF(ISNA(VLOOKUP($A36,data!table,MATCH($D$5&amp;"-"&amp;51,data!tableheader,0),0)),"",IF(VLOOKUP($A36,data!table,MATCH($D$5&amp;"-"&amp;51,data!tableheader,0),0)="-","",VLOOKUP($A36,data!table,MATCH($D$5&amp;"-"&amp;51,data!tableheader,0),0)))</f>
      </c>
      <c r="G36" s="332"/>
      <c r="H36" s="333">
        <f>IF(ISNA(VLOOKUP($A36,data!table,MATCH(G$5&amp;"-"&amp;31,data!tableheader,0),0)),"",IF(VLOOKUP($A36,data!table,MATCH(G$5&amp;"-"&amp;31,data!tableheader,0),0)="-","",VLOOKUP($A36,data!table,MATCH(G$5&amp;"-"&amp;31,data!tableheader,0),0)))</f>
      </c>
      <c r="I36" s="343">
        <f>IF(ISNA(VLOOKUP($A36,data!table,MATCH($G$5&amp;"-"&amp;51,data!tableheader,0),0)),"",IF(VLOOKUP($A36,data!table,MATCH($G$5&amp;"-"&amp;51,data!tableheader,0),0)="-","",VLOOKUP($A36,data!table,MATCH($G$5&amp;"-"&amp;51,data!tableheader,0),0)))</f>
      </c>
      <c r="J36" s="332"/>
      <c r="K36" s="333">
        <f>IF(ISNA(VLOOKUP($A36,data!table,MATCH($J$5&amp;"-"&amp;31,data!tableheader,0),0)),"",IF(VLOOKUP($A36,data!table,MATCH($J$5&amp;"-"&amp;31,data!tableheader,0),0)="-","",VLOOKUP($A36,data!table,MATCH($J$5&amp;"-"&amp;31,data!tableheader,0),0)))</f>
      </c>
      <c r="L36" s="343">
        <f>IF(ISNA(VLOOKUP($A36,data!table,MATCH($J$5&amp;"-"&amp;51,data!tableheader,0),0)),"",IF(VLOOKUP($A36,data!table,MATCH($J$5&amp;"-"&amp;51,data!tableheader,0),0)="-","",VLOOKUP($A36,data!table,MATCH($J$5&amp;"-"&amp;51,data!tableheader,0),0)))</f>
      </c>
      <c r="M36" s="217"/>
      <c r="N36" s="314">
        <f>IF(ISNA(MATCH(A36,data!A:A,0)),0,1)</f>
        <v>0</v>
      </c>
    </row>
    <row r="37" spans="1:14" ht="25.5" customHeight="1">
      <c r="A37" s="236">
        <v>1141</v>
      </c>
      <c r="B37" s="295" t="s">
        <v>809</v>
      </c>
      <c r="C37" s="7" t="s">
        <v>343</v>
      </c>
      <c r="D37" s="332"/>
      <c r="E37" s="333">
        <f>IF(ISNA(VLOOKUP($A37,data!table,MATCH($D$5&amp;"-"&amp;31,data!tableheader,0),0)),"",IF(VLOOKUP($A37,data!table,MATCH($D$5&amp;"-"&amp;31,data!tableheader,0),0)="-","",VLOOKUP($A37,data!table,MATCH($D$5&amp;"-"&amp;31,data!tableheader,0),0)))</f>
      </c>
      <c r="F37" s="343">
        <f>IF(ISNA(VLOOKUP($A37,data!table,MATCH($D$5&amp;"-"&amp;51,data!tableheader,0),0)),"",IF(VLOOKUP($A37,data!table,MATCH($D$5&amp;"-"&amp;51,data!tableheader,0),0)="-","",VLOOKUP($A37,data!table,MATCH($D$5&amp;"-"&amp;51,data!tableheader,0),0)))</f>
      </c>
      <c r="G37" s="332"/>
      <c r="H37" s="333">
        <f>IF(ISNA(VLOOKUP($A37,data!table,MATCH(G$5&amp;"-"&amp;31,data!tableheader,0),0)),"",IF(VLOOKUP($A37,data!table,MATCH(G$5&amp;"-"&amp;31,data!tableheader,0),0)="-","",VLOOKUP($A37,data!table,MATCH(G$5&amp;"-"&amp;31,data!tableheader,0),0)))</f>
      </c>
      <c r="I37" s="343">
        <f>IF(ISNA(VLOOKUP($A37,data!table,MATCH($G$5&amp;"-"&amp;51,data!tableheader,0),0)),"",IF(VLOOKUP($A37,data!table,MATCH($G$5&amp;"-"&amp;51,data!tableheader,0),0)="-","",VLOOKUP($A37,data!table,MATCH($G$5&amp;"-"&amp;51,data!tableheader,0),0)))</f>
      </c>
      <c r="J37" s="332"/>
      <c r="K37" s="333">
        <f>IF(ISNA(VLOOKUP($A37,data!table,MATCH($J$5&amp;"-"&amp;31,data!tableheader,0),0)),"",IF(VLOOKUP($A37,data!table,MATCH($J$5&amp;"-"&amp;31,data!tableheader,0),0)="-","",VLOOKUP($A37,data!table,MATCH($J$5&amp;"-"&amp;31,data!tableheader,0),0)))</f>
      </c>
      <c r="L37" s="343">
        <f>IF(ISNA(VLOOKUP($A37,data!table,MATCH($J$5&amp;"-"&amp;51,data!tableheader,0),0)),"",IF(VLOOKUP($A37,data!table,MATCH($J$5&amp;"-"&amp;51,data!tableheader,0),0)="-","",VLOOKUP($A37,data!table,MATCH($J$5&amp;"-"&amp;51,data!tableheader,0),0)))</f>
      </c>
      <c r="M37" s="217"/>
      <c r="N37" s="314">
        <f>IF(ISNA(MATCH(A37,data!A:A,0)),0,1)</f>
        <v>0</v>
      </c>
    </row>
    <row r="38" spans="1:14" ht="25.5" customHeight="1">
      <c r="A38" s="236">
        <v>1127</v>
      </c>
      <c r="B38" s="267" t="s">
        <v>810</v>
      </c>
      <c r="C38" s="7" t="s">
        <v>344</v>
      </c>
      <c r="D38" s="332"/>
      <c r="E38" s="333">
        <f>IF(ISNA(VLOOKUP($A38,data!table,MATCH($D$5&amp;"-"&amp;31,data!tableheader,0),0)),"",IF(VLOOKUP($A38,data!table,MATCH($D$5&amp;"-"&amp;31,data!tableheader,0),0)="-","",VLOOKUP($A38,data!table,MATCH($D$5&amp;"-"&amp;31,data!tableheader,0),0)))</f>
      </c>
      <c r="F38" s="343">
        <f>IF(ISNA(VLOOKUP($A38,data!table,MATCH($D$5&amp;"-"&amp;51,data!tableheader,0),0)),"",IF(VLOOKUP($A38,data!table,MATCH($D$5&amp;"-"&amp;51,data!tableheader,0),0)="-","",VLOOKUP($A38,data!table,MATCH($D$5&amp;"-"&amp;51,data!tableheader,0),0)))</f>
      </c>
      <c r="G38" s="332"/>
      <c r="H38" s="333">
        <f>IF(ISNA(VLOOKUP($A38,data!table,MATCH(G$5&amp;"-"&amp;31,data!tableheader,0),0)),"",IF(VLOOKUP($A38,data!table,MATCH(G$5&amp;"-"&amp;31,data!tableheader,0),0)="-","",VLOOKUP($A38,data!table,MATCH(G$5&amp;"-"&amp;31,data!tableheader,0),0)))</f>
      </c>
      <c r="I38" s="343">
        <f>IF(ISNA(VLOOKUP($A38,data!table,MATCH($G$5&amp;"-"&amp;51,data!tableheader,0),0)),"",IF(VLOOKUP($A38,data!table,MATCH($G$5&amp;"-"&amp;51,data!tableheader,0),0)="-","",VLOOKUP($A38,data!table,MATCH($G$5&amp;"-"&amp;51,data!tableheader,0),0)))</f>
      </c>
      <c r="J38" s="332"/>
      <c r="K38" s="333">
        <f>IF(ISNA(VLOOKUP($A38,data!table,MATCH($J$5&amp;"-"&amp;31,data!tableheader,0),0)),"",IF(VLOOKUP($A38,data!table,MATCH($J$5&amp;"-"&amp;31,data!tableheader,0),0)="-","",VLOOKUP($A38,data!table,MATCH($J$5&amp;"-"&amp;31,data!tableheader,0),0)))</f>
      </c>
      <c r="L38" s="343">
        <f>IF(ISNA(VLOOKUP($A38,data!table,MATCH($J$5&amp;"-"&amp;51,data!tableheader,0),0)),"",IF(VLOOKUP($A38,data!table,MATCH($J$5&amp;"-"&amp;51,data!tableheader,0),0)="-","",VLOOKUP($A38,data!table,MATCH($J$5&amp;"-"&amp;51,data!tableheader,0),0)))</f>
      </c>
      <c r="M38" s="217"/>
      <c r="N38" s="314">
        <f>IF(ISNA(MATCH(A38,data!A:A,0)),0,1)</f>
        <v>0</v>
      </c>
    </row>
    <row r="39" spans="1:14" ht="25.5" customHeight="1">
      <c r="A39" s="236">
        <v>1097</v>
      </c>
      <c r="B39" s="267" t="s">
        <v>811</v>
      </c>
      <c r="C39" s="7" t="s">
        <v>345</v>
      </c>
      <c r="D39" s="332"/>
      <c r="E39" s="333">
        <f>IF(ISNA(VLOOKUP($A39,data!table,MATCH($D$5&amp;"-"&amp;31,data!tableheader,0),0)),"",IF(VLOOKUP($A39,data!table,MATCH($D$5&amp;"-"&amp;31,data!tableheader,0),0)="-","",VLOOKUP($A39,data!table,MATCH($D$5&amp;"-"&amp;31,data!tableheader,0),0)))</f>
      </c>
      <c r="F39" s="343">
        <f>IF(ISNA(VLOOKUP($A39,data!table,MATCH($D$5&amp;"-"&amp;51,data!tableheader,0),0)),"",IF(VLOOKUP($A39,data!table,MATCH($D$5&amp;"-"&amp;51,data!tableheader,0),0)="-","",VLOOKUP($A39,data!table,MATCH($D$5&amp;"-"&amp;51,data!tableheader,0),0)))</f>
      </c>
      <c r="G39" s="332"/>
      <c r="H39" s="333">
        <f>IF(ISNA(VLOOKUP($A39,data!table,MATCH(G$5&amp;"-"&amp;31,data!tableheader,0),0)),"",IF(VLOOKUP($A39,data!table,MATCH(G$5&amp;"-"&amp;31,data!tableheader,0),0)="-","",VLOOKUP($A39,data!table,MATCH(G$5&amp;"-"&amp;31,data!tableheader,0),0)))</f>
      </c>
      <c r="I39" s="343">
        <f>IF(ISNA(VLOOKUP($A39,data!table,MATCH($G$5&amp;"-"&amp;51,data!tableheader,0),0)),"",IF(VLOOKUP($A39,data!table,MATCH($G$5&amp;"-"&amp;51,data!tableheader,0),0)="-","",VLOOKUP($A39,data!table,MATCH($G$5&amp;"-"&amp;51,data!tableheader,0),0)))</f>
      </c>
      <c r="J39" s="332"/>
      <c r="K39" s="333">
        <f>IF(ISNA(VLOOKUP($A39,data!table,MATCH($J$5&amp;"-"&amp;31,data!tableheader,0),0)),"",IF(VLOOKUP($A39,data!table,MATCH($J$5&amp;"-"&amp;31,data!tableheader,0),0)="-","",VLOOKUP($A39,data!table,MATCH($J$5&amp;"-"&amp;31,data!tableheader,0),0)))</f>
      </c>
      <c r="L39" s="343">
        <f>IF(ISNA(VLOOKUP($A39,data!table,MATCH($J$5&amp;"-"&amp;51,data!tableheader,0),0)),"",IF(VLOOKUP($A39,data!table,MATCH($J$5&amp;"-"&amp;51,data!tableheader,0),0)="-","",VLOOKUP($A39,data!table,MATCH($J$5&amp;"-"&amp;51,data!tableheader,0),0)))</f>
      </c>
      <c r="M39" s="217"/>
      <c r="N39" s="314">
        <f>IF(ISNA(MATCH(A39,data!A:A,0)),0,1)</f>
        <v>0</v>
      </c>
    </row>
    <row r="40" spans="1:14" ht="25.5" customHeight="1">
      <c r="A40" s="236">
        <v>1108</v>
      </c>
      <c r="B40" s="267" t="s">
        <v>811</v>
      </c>
      <c r="C40" s="7" t="s">
        <v>402</v>
      </c>
      <c r="D40" s="332"/>
      <c r="E40" s="333">
        <f>IF(ISNA(VLOOKUP($A40,data!table,MATCH($D$5&amp;"-"&amp;31,data!tableheader,0),0)),"",IF(VLOOKUP($A40,data!table,MATCH($D$5&amp;"-"&amp;31,data!tableheader,0),0)="-","",VLOOKUP($A40,data!table,MATCH($D$5&amp;"-"&amp;31,data!tableheader,0),0)))</f>
      </c>
      <c r="F40" s="343">
        <f>IF(ISNA(VLOOKUP($A40,data!table,MATCH($D$5&amp;"-"&amp;51,data!tableheader,0),0)),"",IF(VLOOKUP($A40,data!table,MATCH($D$5&amp;"-"&amp;51,data!tableheader,0),0)="-","",VLOOKUP($A40,data!table,MATCH($D$5&amp;"-"&amp;51,data!tableheader,0),0)))</f>
      </c>
      <c r="G40" s="332"/>
      <c r="H40" s="333">
        <f>IF(ISNA(VLOOKUP($A40,data!table,MATCH(G$5&amp;"-"&amp;31,data!tableheader,0),0)),"",IF(VLOOKUP($A40,data!table,MATCH(G$5&amp;"-"&amp;31,data!tableheader,0),0)="-","",VLOOKUP($A40,data!table,MATCH(G$5&amp;"-"&amp;31,data!tableheader,0),0)))</f>
      </c>
      <c r="I40" s="343">
        <f>IF(ISNA(VLOOKUP($A40,data!table,MATCH($G$5&amp;"-"&amp;51,data!tableheader,0),0)),"",IF(VLOOKUP($A40,data!table,MATCH($G$5&amp;"-"&amp;51,data!tableheader,0),0)="-","",VLOOKUP($A40,data!table,MATCH($G$5&amp;"-"&amp;51,data!tableheader,0),0)))</f>
      </c>
      <c r="J40" s="332"/>
      <c r="K40" s="333">
        <f>IF(ISNA(VLOOKUP($A40,data!table,MATCH($J$5&amp;"-"&amp;31,data!tableheader,0),0)),"",IF(VLOOKUP($A40,data!table,MATCH($J$5&amp;"-"&amp;31,data!tableheader,0),0)="-","",VLOOKUP($A40,data!table,MATCH($J$5&amp;"-"&amp;31,data!tableheader,0),0)))</f>
      </c>
      <c r="L40" s="343">
        <f>IF(ISNA(VLOOKUP($A40,data!table,MATCH($J$5&amp;"-"&amp;51,data!tableheader,0),0)),"",IF(VLOOKUP($A40,data!table,MATCH($J$5&amp;"-"&amp;51,data!tableheader,0),0)="-","",VLOOKUP($A40,data!table,MATCH($J$5&amp;"-"&amp;51,data!tableheader,0),0)))</f>
      </c>
      <c r="M40" s="217"/>
      <c r="N40" s="314">
        <f>IF(ISNA(MATCH(A40,data!A:A,0)),0,1)</f>
        <v>0</v>
      </c>
    </row>
    <row r="41" spans="1:14" ht="25.5" customHeight="1">
      <c r="A41" s="236">
        <v>1111</v>
      </c>
      <c r="B41" s="267" t="s">
        <v>811</v>
      </c>
      <c r="C41" s="7" t="s">
        <v>403</v>
      </c>
      <c r="D41" s="332"/>
      <c r="E41" s="333">
        <f>IF(ISNA(VLOOKUP($A41,data!table,MATCH($D$5&amp;"-"&amp;31,data!tableheader,0),0)),"",IF(VLOOKUP($A41,data!table,MATCH($D$5&amp;"-"&amp;31,data!tableheader,0),0)="-","",VLOOKUP($A41,data!table,MATCH($D$5&amp;"-"&amp;31,data!tableheader,0),0)))</f>
      </c>
      <c r="F41" s="343">
        <f>IF(ISNA(VLOOKUP($A41,data!table,MATCH($D$5&amp;"-"&amp;51,data!tableheader,0),0)),"",IF(VLOOKUP($A41,data!table,MATCH($D$5&amp;"-"&amp;51,data!tableheader,0),0)="-","",VLOOKUP($A41,data!table,MATCH($D$5&amp;"-"&amp;51,data!tableheader,0),0)))</f>
      </c>
      <c r="G41" s="332"/>
      <c r="H41" s="333">
        <f>IF(ISNA(VLOOKUP($A41,data!table,MATCH(G$5&amp;"-"&amp;31,data!tableheader,0),0)),"",IF(VLOOKUP($A41,data!table,MATCH(G$5&amp;"-"&amp;31,data!tableheader,0),0)="-","",VLOOKUP($A41,data!table,MATCH(G$5&amp;"-"&amp;31,data!tableheader,0),0)))</f>
      </c>
      <c r="I41" s="343">
        <f>IF(ISNA(VLOOKUP($A41,data!table,MATCH($G$5&amp;"-"&amp;51,data!tableheader,0),0)),"",IF(VLOOKUP($A41,data!table,MATCH($G$5&amp;"-"&amp;51,data!tableheader,0),0)="-","",VLOOKUP($A41,data!table,MATCH($G$5&amp;"-"&amp;51,data!tableheader,0),0)))</f>
      </c>
      <c r="J41" s="332"/>
      <c r="K41" s="333">
        <f>IF(ISNA(VLOOKUP($A41,data!table,MATCH($J$5&amp;"-"&amp;31,data!tableheader,0),0)),"",IF(VLOOKUP($A41,data!table,MATCH($J$5&amp;"-"&amp;31,data!tableheader,0),0)="-","",VLOOKUP($A41,data!table,MATCH($J$5&amp;"-"&amp;31,data!tableheader,0),0)))</f>
      </c>
      <c r="L41" s="343">
        <f>IF(ISNA(VLOOKUP($A41,data!table,MATCH($J$5&amp;"-"&amp;51,data!tableheader,0),0)),"",IF(VLOOKUP($A41,data!table,MATCH($J$5&amp;"-"&amp;51,data!tableheader,0),0)="-","",VLOOKUP($A41,data!table,MATCH($J$5&amp;"-"&amp;51,data!tableheader,0),0)))</f>
      </c>
      <c r="M41" s="217"/>
      <c r="N41" s="314">
        <f>IF(ISNA(MATCH(A41,data!A:A,0)),0,1)</f>
        <v>0</v>
      </c>
    </row>
    <row r="42" spans="1:14" ht="25.5" customHeight="1">
      <c r="A42" s="236">
        <v>1163</v>
      </c>
      <c r="B42" s="267" t="s">
        <v>812</v>
      </c>
      <c r="C42" s="6" t="s">
        <v>346</v>
      </c>
      <c r="D42" s="332"/>
      <c r="E42" s="333">
        <f>IF(ISNA(VLOOKUP($A42,data!table,MATCH($D$5&amp;"-"&amp;31,data!tableheader,0),0)),"",IF(VLOOKUP($A42,data!table,MATCH($D$5&amp;"-"&amp;31,data!tableheader,0),0)="-","",VLOOKUP($A42,data!table,MATCH($D$5&amp;"-"&amp;31,data!tableheader,0),0)))</f>
      </c>
      <c r="F42" s="343">
        <f>IF(ISNA(VLOOKUP($A42,data!table,MATCH($D$5&amp;"-"&amp;51,data!tableheader,0),0)),"",IF(VLOOKUP($A42,data!table,MATCH($D$5&amp;"-"&amp;51,data!tableheader,0),0)="-","",VLOOKUP($A42,data!table,MATCH($D$5&amp;"-"&amp;51,data!tableheader,0),0)))</f>
      </c>
      <c r="G42" s="332"/>
      <c r="H42" s="333">
        <f>IF(ISNA(VLOOKUP($A42,data!table,MATCH(G$5&amp;"-"&amp;31,data!tableheader,0),0)),"",IF(VLOOKUP($A42,data!table,MATCH(G$5&amp;"-"&amp;31,data!tableheader,0),0)="-","",VLOOKUP($A42,data!table,MATCH(G$5&amp;"-"&amp;31,data!tableheader,0),0)))</f>
      </c>
      <c r="I42" s="343">
        <f>IF(ISNA(VLOOKUP($A42,data!table,MATCH($G$5&amp;"-"&amp;51,data!tableheader,0),0)),"",IF(VLOOKUP($A42,data!table,MATCH($G$5&amp;"-"&amp;51,data!tableheader,0),0)="-","",VLOOKUP($A42,data!table,MATCH($G$5&amp;"-"&amp;51,data!tableheader,0),0)))</f>
      </c>
      <c r="J42" s="332"/>
      <c r="K42" s="333">
        <f>IF(ISNA(VLOOKUP($A42,data!table,MATCH($J$5&amp;"-"&amp;31,data!tableheader,0),0)),"",IF(VLOOKUP($A42,data!table,MATCH($J$5&amp;"-"&amp;31,data!tableheader,0),0)="-","",VLOOKUP($A42,data!table,MATCH($J$5&amp;"-"&amp;31,data!tableheader,0),0)))</f>
      </c>
      <c r="L42" s="343">
        <f>IF(ISNA(VLOOKUP($A42,data!table,MATCH($J$5&amp;"-"&amp;51,data!tableheader,0),0)),"",IF(VLOOKUP($A42,data!table,MATCH($J$5&amp;"-"&amp;51,data!tableheader,0),0)="-","",VLOOKUP($A42,data!table,MATCH($J$5&amp;"-"&amp;51,data!tableheader,0),0)))</f>
      </c>
      <c r="M42" s="217"/>
      <c r="N42" s="314">
        <f>IF(ISNA(MATCH(A42,data!A:A,0)),0,1)</f>
        <v>0</v>
      </c>
    </row>
    <row r="43" spans="1:14" ht="25.5" customHeight="1">
      <c r="A43" s="236">
        <v>1166</v>
      </c>
      <c r="B43" s="267" t="s">
        <v>813</v>
      </c>
      <c r="C43" s="6" t="s">
        <v>404</v>
      </c>
      <c r="D43" s="332"/>
      <c r="E43" s="333">
        <f>IF(ISNA(VLOOKUP($A43,data!table,MATCH($D$5&amp;"-"&amp;31,data!tableheader,0),0)),"",IF(VLOOKUP($A43,data!table,MATCH($D$5&amp;"-"&amp;31,data!tableheader,0),0)="-","",VLOOKUP($A43,data!table,MATCH($D$5&amp;"-"&amp;31,data!tableheader,0),0)))</f>
      </c>
      <c r="F43" s="343">
        <f>IF(ISNA(VLOOKUP($A43,data!table,MATCH($D$5&amp;"-"&amp;51,data!tableheader,0),0)),"",IF(VLOOKUP($A43,data!table,MATCH($D$5&amp;"-"&amp;51,data!tableheader,0),0)="-","",VLOOKUP($A43,data!table,MATCH($D$5&amp;"-"&amp;51,data!tableheader,0),0)))</f>
      </c>
      <c r="G43" s="332"/>
      <c r="H43" s="333">
        <f>IF(ISNA(VLOOKUP($A43,data!table,MATCH(G$5&amp;"-"&amp;31,data!tableheader,0),0)),"",IF(VLOOKUP($A43,data!table,MATCH(G$5&amp;"-"&amp;31,data!tableheader,0),0)="-","",VLOOKUP($A43,data!table,MATCH(G$5&amp;"-"&amp;31,data!tableheader,0),0)))</f>
      </c>
      <c r="I43" s="343">
        <f>IF(ISNA(VLOOKUP($A43,data!table,MATCH($G$5&amp;"-"&amp;51,data!tableheader,0),0)),"",IF(VLOOKUP($A43,data!table,MATCH($G$5&amp;"-"&amp;51,data!tableheader,0),0)="-","",VLOOKUP($A43,data!table,MATCH($G$5&amp;"-"&amp;51,data!tableheader,0),0)))</f>
      </c>
      <c r="J43" s="332"/>
      <c r="K43" s="333">
        <f>IF(ISNA(VLOOKUP($A43,data!table,MATCH($J$5&amp;"-"&amp;31,data!tableheader,0),0)),"",IF(VLOOKUP($A43,data!table,MATCH($J$5&amp;"-"&amp;31,data!tableheader,0),0)="-","",VLOOKUP($A43,data!table,MATCH($J$5&amp;"-"&amp;31,data!tableheader,0),0)))</f>
      </c>
      <c r="L43" s="343">
        <f>IF(ISNA(VLOOKUP($A43,data!table,MATCH($J$5&amp;"-"&amp;51,data!tableheader,0),0)),"",IF(VLOOKUP($A43,data!table,MATCH($J$5&amp;"-"&amp;51,data!tableheader,0),0)="-","",VLOOKUP($A43,data!table,MATCH($J$5&amp;"-"&amp;51,data!tableheader,0),0)))</f>
      </c>
      <c r="M43" s="217"/>
      <c r="N43" s="314">
        <f>IF(ISNA(MATCH(A43,data!A:A,0)),0,1)</f>
        <v>0</v>
      </c>
    </row>
    <row r="44" spans="1:14" ht="25.5" customHeight="1">
      <c r="A44" s="237"/>
      <c r="B44" s="289"/>
      <c r="C44" s="6" t="s">
        <v>405</v>
      </c>
      <c r="D44" s="337"/>
      <c r="E44" s="338"/>
      <c r="F44" s="343"/>
      <c r="G44" s="337"/>
      <c r="H44" s="338"/>
      <c r="I44" s="343"/>
      <c r="J44" s="337"/>
      <c r="K44" s="338"/>
      <c r="L44" s="343"/>
      <c r="M44" s="217"/>
      <c r="N44" s="314">
        <v>1</v>
      </c>
    </row>
    <row r="45" spans="1:14" ht="18.75" customHeight="1">
      <c r="A45" s="213"/>
      <c r="B45" s="433" t="s">
        <v>784</v>
      </c>
      <c r="C45" s="215" t="s">
        <v>96</v>
      </c>
      <c r="D45" s="430" t="s">
        <v>361</v>
      </c>
      <c r="E45" s="431"/>
      <c r="F45" s="431"/>
      <c r="G45" s="431"/>
      <c r="H45" s="432"/>
      <c r="I45" s="431"/>
      <c r="J45" s="431"/>
      <c r="K45" s="432"/>
      <c r="L45" s="432"/>
      <c r="M45" s="92"/>
      <c r="N45" s="314">
        <f>N46</f>
        <v>0</v>
      </c>
    </row>
    <row r="46" spans="1:14" ht="12.75" customHeight="1">
      <c r="A46" s="166"/>
      <c r="B46" s="434"/>
      <c r="C46" s="214"/>
      <c r="D46" s="427">
        <f>D25</f>
        <v>2005</v>
      </c>
      <c r="E46" s="428"/>
      <c r="F46" s="429"/>
      <c r="G46" s="427">
        <f>G25</f>
        <v>2006</v>
      </c>
      <c r="H46" s="428"/>
      <c r="I46" s="429"/>
      <c r="J46" s="427">
        <f>J25</f>
        <v>2007</v>
      </c>
      <c r="K46" s="428"/>
      <c r="L46" s="429"/>
      <c r="M46" s="43" t="s">
        <v>134</v>
      </c>
      <c r="N46" s="314">
        <f>N47</f>
        <v>0</v>
      </c>
    </row>
    <row r="47" spans="1:14" ht="67.5" customHeight="1">
      <c r="A47" s="167" t="s">
        <v>507</v>
      </c>
      <c r="B47" s="435"/>
      <c r="C47" s="216"/>
      <c r="D47" s="344" t="s">
        <v>170</v>
      </c>
      <c r="E47" s="344"/>
      <c r="F47" s="345" t="s">
        <v>493</v>
      </c>
      <c r="G47" s="344" t="s">
        <v>170</v>
      </c>
      <c r="H47" s="344"/>
      <c r="I47" s="345" t="s">
        <v>493</v>
      </c>
      <c r="J47" s="344" t="s">
        <v>170</v>
      </c>
      <c r="K47" s="344"/>
      <c r="L47" s="345" t="s">
        <v>493</v>
      </c>
      <c r="M47" s="89" t="s">
        <v>99</v>
      </c>
      <c r="N47" s="314">
        <f>N48</f>
        <v>0</v>
      </c>
    </row>
    <row r="48" spans="1:14" ht="20.25" customHeight="1">
      <c r="A48" s="241"/>
      <c r="B48" s="297" t="s">
        <v>814</v>
      </c>
      <c r="C48" s="9" t="s">
        <v>347</v>
      </c>
      <c r="D48" s="346"/>
      <c r="E48" s="347"/>
      <c r="F48" s="348">
        <f>IF(Cubierta!$A$5="Excel Version",SUM(F49:H53),"")</f>
      </c>
      <c r="G48" s="346"/>
      <c r="H48" s="347"/>
      <c r="I48" s="348">
        <f>IF(Cubierta!$A$5="Excel Version",SUM(I49:K53),"")</f>
      </c>
      <c r="J48" s="346"/>
      <c r="K48" s="347"/>
      <c r="L48" s="348">
        <f>IF(Cubierta!$A$5="Excel Version",SUM(L49:N53),"")</f>
      </c>
      <c r="M48" s="217"/>
      <c r="N48" s="314">
        <f>IF(SUM(N49:N53)&gt;0,1,0)</f>
        <v>0</v>
      </c>
    </row>
    <row r="49" spans="1:14" ht="25.5" customHeight="1">
      <c r="A49" s="236">
        <v>882</v>
      </c>
      <c r="B49" s="295" t="s">
        <v>815</v>
      </c>
      <c r="C49" s="6" t="s">
        <v>348</v>
      </c>
      <c r="D49" s="331"/>
      <c r="E49" s="329">
        <f>IF(ISNA(VLOOKUP($A49,data!table,MATCH($D$5&amp;"-"&amp;31,data!tableheader,0),0)),"",IF(VLOOKUP($A49,data!table,MATCH($D$5&amp;"-"&amp;31,data!tableheader,0),0)="-","",VLOOKUP($A49,data!table,MATCH($D$5&amp;"-"&amp;31,data!tableheader,0),0)))</f>
      </c>
      <c r="F49" s="349">
        <f>IF(ISNA(VLOOKUP($A49,data!table,MATCH($D$5&amp;"-"&amp;51,data!tableheader,0),0)),"",IF(VLOOKUP($A49,data!table,MATCH($D$5&amp;"-"&amp;51,data!tableheader,0),0)="-","",VLOOKUP($A49,data!table,MATCH($D$5&amp;"-"&amp;51,data!tableheader,0),0)))</f>
      </c>
      <c r="G49" s="331"/>
      <c r="H49" s="329">
        <f>IF(ISNA(VLOOKUP($A49,data!table,MATCH(G$5&amp;"-"&amp;31,data!tableheader,0),0)),"",IF(VLOOKUP($A49,data!table,MATCH(G$5&amp;"-"&amp;31,data!tableheader,0),0)="-","",VLOOKUP($A49,data!table,MATCH(G$5&amp;"-"&amp;31,data!tableheader,0),0)))</f>
      </c>
      <c r="I49" s="349">
        <f>IF(ISNA(VLOOKUP($A49,data!table,MATCH(G$5&amp;"-"&amp;51,data!tableheader,0),0)),"",IF(VLOOKUP($A49,data!table,MATCH(G$5&amp;"-"&amp;51,data!tableheader,0),0)="-","",VLOOKUP($A49,data!table,MATCH(G$5&amp;"-"&amp;51,data!tableheader,0),0)))</f>
      </c>
      <c r="J49" s="331"/>
      <c r="K49" s="329">
        <f>IF(ISNA(VLOOKUP($A49,data!table,MATCH($J$5&amp;"-"&amp;31,data!tableheader,0),0)),"",IF(VLOOKUP($A49,data!table,MATCH($J$5&amp;"-"&amp;31,data!tableheader,0),0)="-","",VLOOKUP($A49,data!table,MATCH($J$5&amp;"-"&amp;31,data!tableheader,0),0)))</f>
      </c>
      <c r="L49" s="349">
        <f>IF(ISNA(VLOOKUP($A49,data!table,MATCH($J$5&amp;"-"&amp;51,data!tableheader,0),0)),"",IF(VLOOKUP($A49,data!table,MATCH($J$5&amp;"-"&amp;51,data!tableheader,0),0)="-","",VLOOKUP($A49,data!table,MATCH($J$5&amp;"-"&amp;51,data!tableheader,0),0)))</f>
      </c>
      <c r="M49" s="217"/>
      <c r="N49" s="314">
        <f>IF(ISNA(MATCH(A49,data!A:A,0)),0,1)</f>
        <v>0</v>
      </c>
    </row>
    <row r="50" spans="1:14" ht="25.5" customHeight="1">
      <c r="A50" s="236">
        <v>951</v>
      </c>
      <c r="B50" s="295" t="s">
        <v>816</v>
      </c>
      <c r="C50" s="6" t="s">
        <v>406</v>
      </c>
      <c r="D50" s="332"/>
      <c r="E50" s="333">
        <f>IF(ISNA(VLOOKUP($A50,data!table,MATCH($D$5&amp;"-"&amp;31,data!tableheader,0),0)),"",IF(VLOOKUP($A50,data!table,MATCH($D$5&amp;"-"&amp;31,data!tableheader,0),0)="-","",VLOOKUP($A50,data!table,MATCH($D$5&amp;"-"&amp;31,data!tableheader,0),0)))</f>
      </c>
      <c r="F50" s="350">
        <f>IF(ISNA(VLOOKUP($A50,data!table,MATCH($D$5&amp;"-"&amp;51,data!tableheader,0),0)),"",IF(VLOOKUP($A50,data!table,MATCH($D$5&amp;"-"&amp;51,data!tableheader,0),0)="-","",VLOOKUP($A50,data!table,MATCH($D$5&amp;"-"&amp;51,data!tableheader,0),0)))</f>
      </c>
      <c r="G50" s="332"/>
      <c r="H50" s="333">
        <f>IF(ISNA(VLOOKUP($A50,data!table,MATCH(G$5&amp;"-"&amp;31,data!tableheader,0),0)),"",IF(VLOOKUP($A50,data!table,MATCH(G$5&amp;"-"&amp;31,data!tableheader,0),0)="-","",VLOOKUP($A50,data!table,MATCH(G$5&amp;"-"&amp;31,data!tableheader,0),0)))</f>
      </c>
      <c r="I50" s="350">
        <f>IF(ISNA(VLOOKUP($A50,data!table,MATCH(G$5&amp;"-"&amp;51,data!tableheader,0),0)),"",IF(VLOOKUP($A50,data!table,MATCH(G$5&amp;"-"&amp;51,data!tableheader,0),0)="-","",VLOOKUP($A50,data!table,MATCH(G$5&amp;"-"&amp;51,data!tableheader,0),0)))</f>
      </c>
      <c r="J50" s="332"/>
      <c r="K50" s="333">
        <f>IF(ISNA(VLOOKUP($A50,data!table,MATCH($J$5&amp;"-"&amp;31,data!tableheader,0),0)),"",IF(VLOOKUP($A50,data!table,MATCH($J$5&amp;"-"&amp;31,data!tableheader,0),0)="-","",VLOOKUP($A50,data!table,MATCH($J$5&amp;"-"&amp;31,data!tableheader,0),0)))</f>
      </c>
      <c r="L50" s="350">
        <f>IF(ISNA(VLOOKUP($A50,data!table,MATCH($J$5&amp;"-"&amp;51,data!tableheader,0),0)),"",IF(VLOOKUP($A50,data!table,MATCH($J$5&amp;"-"&amp;51,data!tableheader,0),0)="-","",VLOOKUP($A50,data!table,MATCH($J$5&amp;"-"&amp;51,data!tableheader,0),0)))</f>
      </c>
      <c r="M50" s="217"/>
      <c r="N50" s="314">
        <f>IF(ISNA(MATCH(A50,data!A:A,0)),0,1)</f>
        <v>0</v>
      </c>
    </row>
    <row r="51" spans="1:14" ht="25.5" customHeight="1">
      <c r="A51" s="236">
        <v>982</v>
      </c>
      <c r="B51" s="295" t="s">
        <v>817</v>
      </c>
      <c r="C51" s="6" t="s">
        <v>407</v>
      </c>
      <c r="D51" s="332"/>
      <c r="E51" s="333">
        <f>IF(ISNA(VLOOKUP($A51,data!table,MATCH($D$5&amp;"-"&amp;31,data!tableheader,0),0)),"",IF(VLOOKUP($A51,data!table,MATCH($D$5&amp;"-"&amp;31,data!tableheader,0),0)="-","",VLOOKUP($A51,data!table,MATCH($D$5&amp;"-"&amp;31,data!tableheader,0),0)))</f>
      </c>
      <c r="F51" s="350">
        <f>IF(ISNA(VLOOKUP($A51,data!table,MATCH($D$5&amp;"-"&amp;51,data!tableheader,0),0)),"",IF(VLOOKUP($A51,data!table,MATCH($D$5&amp;"-"&amp;51,data!tableheader,0),0)="-","",VLOOKUP($A51,data!table,MATCH($D$5&amp;"-"&amp;51,data!tableheader,0),0)))</f>
      </c>
      <c r="G51" s="332"/>
      <c r="H51" s="333">
        <f>IF(ISNA(VLOOKUP($A51,data!table,MATCH(G$5&amp;"-"&amp;31,data!tableheader,0),0)),"",IF(VLOOKUP($A51,data!table,MATCH(G$5&amp;"-"&amp;31,data!tableheader,0),0)="-","",VLOOKUP($A51,data!table,MATCH(G$5&amp;"-"&amp;31,data!tableheader,0),0)))</f>
      </c>
      <c r="I51" s="350">
        <f>IF(ISNA(VLOOKUP($A51,data!table,MATCH(G$5&amp;"-"&amp;51,data!tableheader,0),0)),"",IF(VLOOKUP($A51,data!table,MATCH(G$5&amp;"-"&amp;51,data!tableheader,0),0)="-","",VLOOKUP($A51,data!table,MATCH(G$5&amp;"-"&amp;51,data!tableheader,0),0)))</f>
      </c>
      <c r="J51" s="332"/>
      <c r="K51" s="333">
        <f>IF(ISNA(VLOOKUP($A51,data!table,MATCH($J$5&amp;"-"&amp;31,data!tableheader,0),0)),"",IF(VLOOKUP($A51,data!table,MATCH($J$5&amp;"-"&amp;31,data!tableheader,0),0)="-","",VLOOKUP($A51,data!table,MATCH($J$5&amp;"-"&amp;31,data!tableheader,0),0)))</f>
      </c>
      <c r="L51" s="350">
        <f>IF(ISNA(VLOOKUP($A51,data!table,MATCH($J$5&amp;"-"&amp;51,data!tableheader,0),0)),"",IF(VLOOKUP($A51,data!table,MATCH($J$5&amp;"-"&amp;51,data!tableheader,0),0)="-","",VLOOKUP($A51,data!table,MATCH($J$5&amp;"-"&amp;51,data!tableheader,0),0)))</f>
      </c>
      <c r="M51" s="217"/>
      <c r="N51" s="314">
        <f>IF(ISNA(MATCH(A51,data!A:A,0)),0,1)</f>
        <v>0</v>
      </c>
    </row>
    <row r="52" spans="1:14" ht="25.5" customHeight="1">
      <c r="A52" s="236">
        <v>1020</v>
      </c>
      <c r="B52" s="295" t="s">
        <v>818</v>
      </c>
      <c r="C52" s="6" t="s">
        <v>408</v>
      </c>
      <c r="D52" s="332"/>
      <c r="E52" s="333">
        <f>IF(ISNA(VLOOKUP($A52,data!table,MATCH($D$5&amp;"-"&amp;31,data!tableheader,0),0)),"",IF(VLOOKUP($A52,data!table,MATCH($D$5&amp;"-"&amp;31,data!tableheader,0),0)="-","",VLOOKUP($A52,data!table,MATCH($D$5&amp;"-"&amp;31,data!tableheader,0),0)))</f>
      </c>
      <c r="F52" s="350">
        <f>IF(ISNA(VLOOKUP($A52,data!table,MATCH($D$5&amp;"-"&amp;51,data!tableheader,0),0)),"",IF(VLOOKUP($A52,data!table,MATCH($D$5&amp;"-"&amp;51,data!tableheader,0),0)="-","",VLOOKUP($A52,data!table,MATCH($D$5&amp;"-"&amp;51,data!tableheader,0),0)))</f>
      </c>
      <c r="G52" s="332"/>
      <c r="H52" s="333">
        <f>IF(ISNA(VLOOKUP($A52,data!table,MATCH(G$5&amp;"-"&amp;31,data!tableheader,0),0)),"",IF(VLOOKUP($A52,data!table,MATCH(G$5&amp;"-"&amp;31,data!tableheader,0),0)="-","",VLOOKUP($A52,data!table,MATCH(G$5&amp;"-"&amp;31,data!tableheader,0),0)))</f>
      </c>
      <c r="I52" s="350">
        <f>IF(ISNA(VLOOKUP($A52,data!table,MATCH(G$5&amp;"-"&amp;51,data!tableheader,0),0)),"",IF(VLOOKUP($A52,data!table,MATCH(G$5&amp;"-"&amp;51,data!tableheader,0),0)="-","",VLOOKUP($A52,data!table,MATCH(G$5&amp;"-"&amp;51,data!tableheader,0),0)))</f>
      </c>
      <c r="J52" s="332"/>
      <c r="K52" s="333">
        <f>IF(ISNA(VLOOKUP($A52,data!table,MATCH($J$5&amp;"-"&amp;31,data!tableheader,0),0)),"",IF(VLOOKUP($A52,data!table,MATCH($J$5&amp;"-"&amp;31,data!tableheader,0),0)="-","",VLOOKUP($A52,data!table,MATCH($J$5&amp;"-"&amp;31,data!tableheader,0),0)))</f>
      </c>
      <c r="L52" s="350">
        <f>IF(ISNA(VLOOKUP($A52,data!table,MATCH($J$5&amp;"-"&amp;51,data!tableheader,0),0)),"",IF(VLOOKUP($A52,data!table,MATCH($J$5&amp;"-"&amp;51,data!tableheader,0),0)="-","",VLOOKUP($A52,data!table,MATCH($J$5&amp;"-"&amp;51,data!tableheader,0),0)))</f>
      </c>
      <c r="M52" s="217"/>
      <c r="N52" s="314">
        <f>IF(ISNA(MATCH(A52,data!A:A,0)),0,1)</f>
        <v>0</v>
      </c>
    </row>
    <row r="53" spans="1:14" ht="25.5" customHeight="1">
      <c r="A53" s="236">
        <v>1130</v>
      </c>
      <c r="B53" s="294" t="s">
        <v>819</v>
      </c>
      <c r="C53" s="6" t="s">
        <v>409</v>
      </c>
      <c r="D53" s="337"/>
      <c r="E53" s="338">
        <f>IF(ISNA(VLOOKUP($A53,data!table,MATCH($D$5&amp;"-"&amp;31,data!tableheader,0),0)),"",IF(VLOOKUP($A53,data!table,MATCH($D$5&amp;"-"&amp;31,data!tableheader,0),0)="-","",VLOOKUP($A53,data!table,MATCH($D$5&amp;"-"&amp;31,data!tableheader,0),0)))</f>
      </c>
      <c r="F53" s="351">
        <f>IF(ISNA(VLOOKUP($A53,data!table,MATCH($D$5&amp;"-"&amp;51,data!tableheader,0),0)),"",IF(VLOOKUP($A53,data!table,MATCH($D$5&amp;"-"&amp;51,data!tableheader,0),0)="-","",VLOOKUP($A53,data!table,MATCH($D$5&amp;"-"&amp;51,data!tableheader,0),0)))</f>
      </c>
      <c r="G53" s="337"/>
      <c r="H53" s="338">
        <f>IF(ISNA(VLOOKUP($A53,data!table,MATCH(G$5&amp;"-"&amp;31,data!tableheader,0),0)),"",IF(VLOOKUP($A53,data!table,MATCH(G$5&amp;"-"&amp;31,data!tableheader,0),0)="-","",VLOOKUP($A53,data!table,MATCH(G$5&amp;"-"&amp;31,data!tableheader,0),0)))</f>
      </c>
      <c r="I53" s="351">
        <f>IF(ISNA(VLOOKUP($A53,data!table,MATCH(G$5&amp;"-"&amp;51,data!tableheader,0),0)),"",IF(VLOOKUP($A53,data!table,MATCH(G$5&amp;"-"&amp;51,data!tableheader,0),0)="-","",VLOOKUP($A53,data!table,MATCH(G$5&amp;"-"&amp;51,data!tableheader,0),0)))</f>
      </c>
      <c r="J53" s="337"/>
      <c r="K53" s="338">
        <f>IF(ISNA(VLOOKUP($A53,data!table,MATCH($J$5&amp;"-"&amp;31,data!tableheader,0),0)),"",IF(VLOOKUP($A53,data!table,MATCH($J$5&amp;"-"&amp;31,data!tableheader,0),0)="-","",VLOOKUP($A53,data!table,MATCH($J$5&amp;"-"&amp;31,data!tableheader,0),0)))</f>
      </c>
      <c r="L53" s="351">
        <f>IF(ISNA(VLOOKUP($A53,data!table,MATCH($J$5&amp;"-"&amp;51,data!tableheader,0),0)),"",IF(VLOOKUP($A53,data!table,MATCH($J$5&amp;"-"&amp;51,data!tableheader,0),0)="-","",VLOOKUP($A53,data!table,MATCH($J$5&amp;"-"&amp;51,data!tableheader,0),0)))</f>
      </c>
      <c r="M53" s="217"/>
      <c r="N53" s="314">
        <f>IF(ISNA(MATCH(A53,data!A:A,0)),0,1)</f>
        <v>0</v>
      </c>
    </row>
    <row r="54" spans="1:14" ht="18.75" customHeight="1">
      <c r="A54" s="213"/>
      <c r="B54" s="433" t="s">
        <v>784</v>
      </c>
      <c r="C54" s="238" t="s">
        <v>96</v>
      </c>
      <c r="D54" s="430" t="s">
        <v>362</v>
      </c>
      <c r="E54" s="431"/>
      <c r="F54" s="431"/>
      <c r="G54" s="431"/>
      <c r="H54" s="432"/>
      <c r="I54" s="431"/>
      <c r="J54" s="431"/>
      <c r="K54" s="432"/>
      <c r="L54" s="432"/>
      <c r="M54" s="92"/>
      <c r="N54" s="314">
        <f>N55</f>
        <v>0</v>
      </c>
    </row>
    <row r="55" spans="1:14" ht="12.75" customHeight="1">
      <c r="A55" s="166"/>
      <c r="B55" s="434"/>
      <c r="C55" s="239"/>
      <c r="D55" s="427">
        <f>D46</f>
        <v>2005</v>
      </c>
      <c r="E55" s="428"/>
      <c r="F55" s="429"/>
      <c r="G55" s="427">
        <f>G46</f>
        <v>2006</v>
      </c>
      <c r="H55" s="428"/>
      <c r="I55" s="429"/>
      <c r="J55" s="427">
        <f>J46</f>
        <v>2007</v>
      </c>
      <c r="K55" s="428"/>
      <c r="L55" s="429"/>
      <c r="M55" s="43" t="s">
        <v>134</v>
      </c>
      <c r="N55" s="314">
        <f>N56</f>
        <v>0</v>
      </c>
    </row>
    <row r="56" spans="1:14" ht="68.25" customHeight="1">
      <c r="A56" s="167" t="s">
        <v>507</v>
      </c>
      <c r="B56" s="435"/>
      <c r="C56" s="240"/>
      <c r="D56" s="352" t="s">
        <v>171</v>
      </c>
      <c r="E56" s="352" t="s">
        <v>492</v>
      </c>
      <c r="F56" s="353" t="s">
        <v>363</v>
      </c>
      <c r="G56" s="352" t="s">
        <v>171</v>
      </c>
      <c r="H56" s="352" t="s">
        <v>492</v>
      </c>
      <c r="I56" s="353" t="s">
        <v>363</v>
      </c>
      <c r="J56" s="352" t="s">
        <v>171</v>
      </c>
      <c r="K56" s="352" t="s">
        <v>492</v>
      </c>
      <c r="L56" s="353" t="s">
        <v>363</v>
      </c>
      <c r="M56" s="89" t="s">
        <v>99</v>
      </c>
      <c r="N56" s="314">
        <f>N57</f>
        <v>0</v>
      </c>
    </row>
    <row r="57" spans="1:14" ht="20.25" customHeight="1">
      <c r="A57" s="237"/>
      <c r="B57" s="298" t="s">
        <v>820</v>
      </c>
      <c r="C57" s="9" t="s">
        <v>349</v>
      </c>
      <c r="D57" s="354">
        <f>IF(Cubierta!$A$5="Excel Version",SUM(D58:D59),"")</f>
      </c>
      <c r="E57" s="355"/>
      <c r="F57" s="356">
        <f>IF(Cubierta!$A$5="Excel Version",SUM(F58:F59),"")</f>
      </c>
      <c r="G57" s="354">
        <f>IF(Cubierta!$A$5="Excel Version",SUM(G58:G59),"")</f>
      </c>
      <c r="H57" s="357"/>
      <c r="I57" s="356">
        <f>IF(Cubierta!$A$5="Excel Version",SUM(I58:I59),"")</f>
      </c>
      <c r="J57" s="354">
        <f>IF(Cubierta!$A$5="Excel Version",SUM(J58:J59),"")</f>
      </c>
      <c r="K57" s="357"/>
      <c r="L57" s="356">
        <f>IF(Cubierta!$A$5="Excel Version",SUM(L58:L59),"")</f>
      </c>
      <c r="M57" s="179"/>
      <c r="N57" s="314">
        <f>IF(SUM(N58:N59)&gt;0,1,0)</f>
        <v>0</v>
      </c>
    </row>
    <row r="58" spans="1:14" ht="25.5" customHeight="1">
      <c r="A58" s="236">
        <v>1062</v>
      </c>
      <c r="B58" s="309" t="s">
        <v>821</v>
      </c>
      <c r="C58" s="6" t="s">
        <v>410</v>
      </c>
      <c r="D58" s="358">
        <f>IF(ISNA(VLOOKUP($A58,data!table,MATCH($D$5&amp;"-"&amp;31,data!tableheader,0),0)),"",IF(VLOOKUP($A58,data!table,MATCH($D$5&amp;"-"&amp;31,data!tableheader,0),0)="-","",VLOOKUP($A58,data!table,MATCH($D$5&amp;"-"&amp;31,data!tableheader,0),0)))</f>
      </c>
      <c r="E58" s="358">
        <f>IF(ISNA(VLOOKUP($A58,data!table,MATCH($D$5&amp;"-"&amp;513,data!tableheader,0),0)),"",IF(VLOOKUP($A58,data!table,MATCH($D$5&amp;"-"&amp;513,data!tableheader,0),0)="-","",VLOOKUP($A58,data!table,MATCH($D$5&amp;"-"&amp;513,data!tableheader,0),0)))</f>
      </c>
      <c r="F58" s="342">
        <f>IF(ISNA(VLOOKUP($A58,data!table,MATCH($D$5&amp;"-"&amp;51,data!tableheader,0),0)),"",IF(VLOOKUP($A58,data!table,MATCH($D$5&amp;"-"&amp;51,data!tableheader,0),0)="-","",VLOOKUP($A58,data!table,MATCH($D$5&amp;"-"&amp;51,data!tableheader,0),0)))</f>
      </c>
      <c r="G58" s="349">
        <f>IF(ISNA(VLOOKUP($A58,data!table,MATCH($G$5&amp;"-"&amp;31,data!tableheader,0),0)),"",IF(VLOOKUP($A58,data!table,MATCH($G$5&amp;"-"&amp;31,data!tableheader,0),0)="-","",VLOOKUP($A58,data!table,MATCH($G$5&amp;"-"&amp;31,data!tableheader,0),0)))</f>
      </c>
      <c r="H58" s="358">
        <f>IF(ISNA(VLOOKUP($A58,data!table,MATCH($G$5&amp;"-"&amp;513,data!tableheader,0),0)),"",IF(VLOOKUP($A58,data!table,MATCH($G$5&amp;"-"&amp;513,data!tableheader,0),0)="-","",VLOOKUP($A58,data!table,MATCH($G$5&amp;"-"&amp;513,data!tableheader,0),0)))</f>
      </c>
      <c r="I58" s="342">
        <f>IF(ISNA(VLOOKUP($A58,data!table,MATCH($G$5&amp;"-"&amp;51,data!tableheader,0),0)),"",IF(VLOOKUP($A58,data!table,MATCH($G$5&amp;"-"&amp;51,data!tableheader,0),0)="-","",VLOOKUP($A58,data!table,MATCH($G$5&amp;"-"&amp;51,data!tableheader,0),0)))</f>
      </c>
      <c r="J58" s="349">
        <f>IF(ISNA(VLOOKUP($A58,data!table,MATCH($J$5&amp;"-"&amp;31,data!tableheader,0),0)),"",IF(VLOOKUP($A58,data!table,MATCH($J$5&amp;"-"&amp;31,data!tableheader,0),0)="-","",VLOOKUP($A58,data!table,MATCH($J$5&amp;"-"&amp;31,data!tableheader,0),0)))</f>
      </c>
      <c r="K58" s="358">
        <f>IF(ISNA(VLOOKUP($A58,data!table,MATCH($J$5&amp;"-"&amp;513,data!tableheader,0),0)),"",IF(VLOOKUP($A58,data!table,MATCH($J$5&amp;"-"&amp;513,data!tableheader,0),0)="-","",VLOOKUP($A58,data!table,MATCH($J$5&amp;"-"&amp;513,data!tableheader,0),0)))</f>
      </c>
      <c r="L58" s="343">
        <f>IF(ISNA(VLOOKUP($A58,data!table,MATCH($J$5&amp;"-"&amp;51,data!tableheader,0),0)),"",IF(VLOOKUP($A58,data!table,MATCH($J$5&amp;"-"&amp;51,data!tableheader,0),0)="-","",VLOOKUP($A58,data!table,MATCH($J$5&amp;"-"&amp;51,data!tableheader,0),0)))</f>
      </c>
      <c r="M58" s="179"/>
      <c r="N58" s="314">
        <f>IF(ISNA(MATCH(A58,data!A:A,0)),0,1)</f>
        <v>0</v>
      </c>
    </row>
    <row r="59" spans="1:14" ht="25.5">
      <c r="A59" s="236">
        <v>1091</v>
      </c>
      <c r="B59" s="310" t="s">
        <v>822</v>
      </c>
      <c r="C59" s="45" t="s">
        <v>411</v>
      </c>
      <c r="D59" s="359">
        <f>IF(ISNA(VLOOKUP($A59,data!table,MATCH($D$5&amp;"-"&amp;31,data!tableheader,0),0)),"",IF(VLOOKUP($A59,data!table,MATCH($D$5&amp;"-"&amp;31,data!tableheader,0),0)="-","",VLOOKUP($A59,data!table,MATCH($D$5&amp;"-"&amp;31,data!tableheader,0),0)))</f>
      </c>
      <c r="E59" s="359">
        <f>IF(ISNA(VLOOKUP($A59,data!table,MATCH($D$5&amp;"-"&amp;513,data!tableheader,0),0)),"",IF(VLOOKUP($A59,data!table,MATCH($D$5&amp;"-"&amp;513,data!tableheader,0),0)="-","",VLOOKUP($A59,data!table,MATCH($D$5&amp;"-"&amp;513,data!tableheader,0),0)))</f>
      </c>
      <c r="F59" s="360">
        <f>IF(ISNA(VLOOKUP($A59,data!table,MATCH($D$5&amp;"-"&amp;51,data!tableheader,0),0)),"",IF(VLOOKUP($A59,data!table,MATCH($D$5&amp;"-"&amp;51,data!tableheader,0),0)="-","",VLOOKUP($A59,data!table,MATCH($D$5&amp;"-"&amp;51,data!tableheader,0),0)))</f>
      </c>
      <c r="G59" s="351">
        <f>IF(ISNA(VLOOKUP($A59,data!table,MATCH($G$5&amp;"-"&amp;31,data!tableheader,0),0)),"",IF(VLOOKUP($A59,data!table,MATCH($G$5&amp;"-"&amp;31,data!tableheader,0),0)="-","",VLOOKUP($A59,data!table,MATCH($G$5&amp;"-"&amp;31,data!tableheader,0),0)))</f>
      </c>
      <c r="H59" s="359">
        <f>IF(ISNA(VLOOKUP($A59,data!table,MATCH($G$5&amp;"-"&amp;513,data!tableheader,0),0)),"",IF(VLOOKUP($A59,data!table,MATCH($G$5&amp;"-"&amp;513,data!tableheader,0),0)="-","",VLOOKUP($A59,data!table,MATCH($G$5&amp;"-"&amp;513,data!tableheader,0),0)))</f>
      </c>
      <c r="I59" s="360">
        <f>IF(ISNA(VLOOKUP($A59,data!table,MATCH($G$5&amp;"-"&amp;51,data!tableheader,0),0)),"",IF(VLOOKUP($A59,data!table,MATCH($G$5&amp;"-"&amp;51,data!tableheader,0),0)="-","",VLOOKUP($A59,data!table,MATCH($G$5&amp;"-"&amp;51,data!tableheader,0),0)))</f>
      </c>
      <c r="J59" s="351">
        <f>IF(ISNA(VLOOKUP($A59,data!table,MATCH($J$5&amp;"-"&amp;31,data!tableheader,0),0)),"",IF(VLOOKUP($A59,data!table,MATCH($J$5&amp;"-"&amp;31,data!tableheader,0),0)="-","",VLOOKUP($A59,data!table,MATCH($J$5&amp;"-"&amp;31,data!tableheader,0),0)))</f>
      </c>
      <c r="K59" s="359">
        <f>IF(ISNA(VLOOKUP($A59,data!table,MATCH($J$5&amp;"-"&amp;513,data!tableheader,0),0)),"",IF(VLOOKUP($A59,data!table,MATCH($J$5&amp;"-"&amp;513,data!tableheader,0),0)="-","",VLOOKUP($A59,data!table,MATCH($J$5&amp;"-"&amp;513,data!tableheader,0),0)))</f>
      </c>
      <c r="L59" s="343">
        <f>IF(ISNA(VLOOKUP($A59,data!table,MATCH($J$5&amp;"-"&amp;51,data!tableheader,0),0)),"",IF(VLOOKUP($A59,data!table,MATCH($J$5&amp;"-"&amp;51,data!tableheader,0),0)="-","",VLOOKUP($A59,data!table,MATCH($J$5&amp;"-"&amp;51,data!tableheader,0),0)))</f>
      </c>
      <c r="M59" s="179"/>
      <c r="N59" s="314">
        <f>IF(ISNA(MATCH(A59,data!A:A,0)),0,1)</f>
        <v>0</v>
      </c>
    </row>
    <row r="60" spans="1:14" ht="18.75" customHeight="1">
      <c r="A60" s="213"/>
      <c r="B60" s="433" t="s">
        <v>784</v>
      </c>
      <c r="C60" s="238" t="s">
        <v>96</v>
      </c>
      <c r="D60" s="430" t="s">
        <v>364</v>
      </c>
      <c r="E60" s="431"/>
      <c r="F60" s="431"/>
      <c r="G60" s="431"/>
      <c r="H60" s="432"/>
      <c r="I60" s="431"/>
      <c r="J60" s="431"/>
      <c r="K60" s="432"/>
      <c r="L60" s="432"/>
      <c r="M60" s="90"/>
      <c r="N60" s="314">
        <f>N61</f>
        <v>0</v>
      </c>
    </row>
    <row r="61" spans="1:14" ht="12.75" customHeight="1">
      <c r="A61" s="166"/>
      <c r="B61" s="434"/>
      <c r="C61" s="239"/>
      <c r="D61" s="427">
        <f>D55</f>
        <v>2005</v>
      </c>
      <c r="E61" s="428"/>
      <c r="F61" s="429"/>
      <c r="G61" s="427">
        <f>G55</f>
        <v>2006</v>
      </c>
      <c r="H61" s="428"/>
      <c r="I61" s="429"/>
      <c r="J61" s="427">
        <f>J55</f>
        <v>2007</v>
      </c>
      <c r="K61" s="428"/>
      <c r="L61" s="429"/>
      <c r="M61" s="43" t="s">
        <v>134</v>
      </c>
      <c r="N61" s="314">
        <f>N62</f>
        <v>0</v>
      </c>
    </row>
    <row r="62" spans="1:14" ht="63">
      <c r="A62" s="167" t="s">
        <v>507</v>
      </c>
      <c r="B62" s="435"/>
      <c r="C62" s="240"/>
      <c r="D62" s="424" t="s">
        <v>360</v>
      </c>
      <c r="E62" s="425"/>
      <c r="F62" s="426"/>
      <c r="G62" s="424" t="s">
        <v>360</v>
      </c>
      <c r="H62" s="425"/>
      <c r="I62" s="426"/>
      <c r="J62" s="424" t="s">
        <v>360</v>
      </c>
      <c r="K62" s="425"/>
      <c r="L62" s="426"/>
      <c r="M62" s="89" t="s">
        <v>99</v>
      </c>
      <c r="N62" s="314">
        <f>N63</f>
        <v>0</v>
      </c>
    </row>
    <row r="63" spans="1:14" ht="20.25" customHeight="1">
      <c r="A63" s="241"/>
      <c r="B63" s="298"/>
      <c r="C63" s="8" t="s">
        <v>350</v>
      </c>
      <c r="D63" s="361"/>
      <c r="E63" s="362"/>
      <c r="F63" s="355"/>
      <c r="G63" s="361"/>
      <c r="H63" s="362"/>
      <c r="I63" s="355"/>
      <c r="J63" s="361"/>
      <c r="K63" s="362"/>
      <c r="L63" s="355"/>
      <c r="M63" s="243"/>
      <c r="N63" s="314">
        <f>IF(SUM(N64:N67)&gt;0,1,0)</f>
        <v>0</v>
      </c>
    </row>
    <row r="64" spans="1:14" ht="20.25" customHeight="1">
      <c r="A64" s="242">
        <v>1182</v>
      </c>
      <c r="B64" s="295" t="s">
        <v>823</v>
      </c>
      <c r="C64" s="6" t="s">
        <v>350</v>
      </c>
      <c r="D64" s="363"/>
      <c r="E64" s="364">
        <f>IF(ISNA(VLOOKUP($A64,data!table,MATCH($D$5&amp;"-"&amp;51,data!tableheader,0),0)),"",IF(VLOOKUP($A64,data!table,MATCH($D$5&amp;"-"&amp;51,data!tableheader,0),0)="-","",VLOOKUP($A64,data!table,MATCH($D$5&amp;"-"&amp;51,data!tableheader,0),0)))</f>
      </c>
      <c r="F64" s="365"/>
      <c r="G64" s="363"/>
      <c r="H64" s="364">
        <f>IF(ISNA(VLOOKUP($A64,data!table,MATCH($G$5&amp;"-"&amp;51,data!tableheader,0),0)),"",IF(VLOOKUP($A64,data!table,MATCH($G$5&amp;"-"&amp;51,data!tableheader,0),0)="-","",VLOOKUP($A64,data!table,MATCH($G$5&amp;"-"&amp;51,data!tableheader,0),0)))</f>
      </c>
      <c r="I64" s="365"/>
      <c r="J64" s="363"/>
      <c r="K64" s="364">
        <f>IF(ISNA(VLOOKUP($A64,data!table,MATCH($J$5&amp;"-"&amp;51,data!tableheader,0),0)),"",IF(VLOOKUP($A64,data!table,MATCH($J$5&amp;"-"&amp;51,data!tableheader,0),0)="-","",VLOOKUP($A64,data!table,MATCH($J$5&amp;"-"&amp;51,data!tableheader,0),0)))</f>
      </c>
      <c r="L64" s="365"/>
      <c r="M64" s="217"/>
      <c r="N64" s="314">
        <f>IF(ISNA(MATCH(A64,data!A:A,0)),0,1)</f>
        <v>0</v>
      </c>
    </row>
    <row r="65" spans="1:14" ht="25.5" customHeight="1">
      <c r="A65" s="242">
        <v>886</v>
      </c>
      <c r="B65" s="295" t="s">
        <v>824</v>
      </c>
      <c r="C65" s="6" t="s">
        <v>412</v>
      </c>
      <c r="D65" s="366"/>
      <c r="E65" s="367">
        <f>IF(ISNA(VLOOKUP($A65,data!table,MATCH($D$5&amp;"-"&amp;51,data!tableheader,0),0)),"",IF(VLOOKUP($A65,data!table,MATCH($D$5&amp;"-"&amp;51,data!tableheader,0),0)="-","",VLOOKUP($A65,data!table,MATCH($D$5&amp;"-"&amp;51,data!tableheader,0),0)))</f>
      </c>
      <c r="F65" s="368"/>
      <c r="G65" s="366"/>
      <c r="H65" s="367">
        <f>IF(ISNA(VLOOKUP($A65,data!table,MATCH($G$5&amp;"-"&amp;51,data!tableheader,0),0)),"",IF(VLOOKUP($A65,data!table,MATCH($G$5&amp;"-"&amp;51,data!tableheader,0),0)="-","",VLOOKUP($A65,data!table,MATCH($G$5&amp;"-"&amp;51,data!tableheader,0),0)))</f>
      </c>
      <c r="I65" s="368"/>
      <c r="J65" s="366"/>
      <c r="K65" s="367">
        <f>IF(ISNA(VLOOKUP($A65,data!table,MATCH($J$5&amp;"-"&amp;51,data!tableheader,0),0)),"",IF(VLOOKUP($A65,data!table,MATCH($J$5&amp;"-"&amp;51,data!tableheader,0),0)="-","",VLOOKUP($A65,data!table,MATCH($J$5&amp;"-"&amp;51,data!tableheader,0),0)))</f>
      </c>
      <c r="L65" s="368"/>
      <c r="M65" s="217"/>
      <c r="N65" s="314">
        <f>IF(ISNA(MATCH(A65,data!A:A,0)),0,1)</f>
        <v>0</v>
      </c>
    </row>
    <row r="66" spans="1:14" ht="25.5" customHeight="1">
      <c r="A66" s="242">
        <v>1225</v>
      </c>
      <c r="B66" s="269" t="s">
        <v>825</v>
      </c>
      <c r="C66" s="6" t="s">
        <v>127</v>
      </c>
      <c r="D66" s="366"/>
      <c r="E66" s="367">
        <f>IF(ISNA(VLOOKUP($A66,data!table,MATCH($D$5&amp;"-"&amp;51,data!tableheader,0),0)),"",IF(VLOOKUP($A66,data!table,MATCH($D$5&amp;"-"&amp;51,data!tableheader,0),0)="-","",VLOOKUP($A66,data!table,MATCH($D$5&amp;"-"&amp;51,data!tableheader,0),0)))</f>
      </c>
      <c r="F66" s="368"/>
      <c r="G66" s="366"/>
      <c r="H66" s="367">
        <f>IF(ISNA(VLOOKUP($A66,data!table,MATCH($G$5&amp;"-"&amp;51,data!tableheader,0),0)),"",IF(VLOOKUP($A66,data!table,MATCH($G$5&amp;"-"&amp;51,data!tableheader,0),0)="-","",VLOOKUP($A66,data!table,MATCH($G$5&amp;"-"&amp;51,data!tableheader,0),0)))</f>
      </c>
      <c r="I66" s="368"/>
      <c r="J66" s="366"/>
      <c r="K66" s="367">
        <f>IF(ISNA(VLOOKUP($A66,data!table,MATCH($J$5&amp;"-"&amp;51,data!tableheader,0),0)),"",IF(VLOOKUP($A66,data!table,MATCH($J$5&amp;"-"&amp;51,data!tableheader,0),0)="-","",VLOOKUP($A66,data!table,MATCH($J$5&amp;"-"&amp;51,data!tableheader,0),0)))</f>
      </c>
      <c r="L66" s="368"/>
      <c r="M66" s="217"/>
      <c r="N66" s="314">
        <f>IF(ISNA(MATCH(A66,data!A:A,0)),0,1)</f>
        <v>0</v>
      </c>
    </row>
    <row r="67" spans="1:14" ht="25.5" customHeight="1">
      <c r="A67" s="242">
        <v>901</v>
      </c>
      <c r="B67" s="311" t="s">
        <v>826</v>
      </c>
      <c r="C67" s="6" t="s">
        <v>413</v>
      </c>
      <c r="D67" s="366"/>
      <c r="E67" s="367">
        <f>IF(ISNA(VLOOKUP($A67,data!table,MATCH($D$5&amp;"-"&amp;51,data!tableheader,0),0)),"",IF(VLOOKUP($A67,data!table,MATCH($D$5&amp;"-"&amp;51,data!tableheader,0),0)="-","",VLOOKUP($A67,data!table,MATCH($D$5&amp;"-"&amp;51,data!tableheader,0),0)))</f>
      </c>
      <c r="F67" s="368"/>
      <c r="G67" s="366"/>
      <c r="H67" s="367">
        <f>IF(ISNA(VLOOKUP($A67,data!table,MATCH($G$5&amp;"-"&amp;51,data!tableheader,0),0)),"",IF(VLOOKUP($A67,data!table,MATCH($G$5&amp;"-"&amp;51,data!tableheader,0),0)="-","",VLOOKUP($A67,data!table,MATCH($G$5&amp;"-"&amp;51,data!tableheader,0),0)))</f>
      </c>
      <c r="I67" s="368"/>
      <c r="J67" s="366"/>
      <c r="K67" s="367">
        <f>IF(ISNA(VLOOKUP($A67,data!table,MATCH($J$5&amp;"-"&amp;51,data!tableheader,0),0)),"",IF(VLOOKUP($A67,data!table,MATCH($J$5&amp;"-"&amp;51,data!tableheader,0),0)="-","",VLOOKUP($A67,data!table,MATCH($J$5&amp;"-"&amp;51,data!tableheader,0),0)))</f>
      </c>
      <c r="L67" s="368"/>
      <c r="M67" s="217"/>
      <c r="N67" s="314">
        <f>IF(ISNA(MATCH(A67,data!A:A,0)),0,1)</f>
        <v>0</v>
      </c>
    </row>
    <row r="68" spans="1:13" ht="16.5" customHeight="1">
      <c r="A68" s="460" t="s">
        <v>236</v>
      </c>
      <c r="B68" s="461"/>
      <c r="C68" s="461"/>
      <c r="D68" s="461"/>
      <c r="E68" s="461"/>
      <c r="F68" s="461"/>
      <c r="G68" s="461"/>
      <c r="H68" s="461"/>
      <c r="I68" s="461"/>
      <c r="J68" s="461"/>
      <c r="K68" s="461"/>
      <c r="L68" s="461"/>
      <c r="M68" s="462"/>
    </row>
    <row r="69" spans="1:13" ht="16.5" customHeight="1">
      <c r="A69" s="463"/>
      <c r="B69" s="464"/>
      <c r="C69" s="464"/>
      <c r="D69" s="464"/>
      <c r="E69" s="464"/>
      <c r="F69" s="464"/>
      <c r="G69" s="464"/>
      <c r="H69" s="464"/>
      <c r="I69" s="464"/>
      <c r="J69" s="464"/>
      <c r="K69" s="464"/>
      <c r="L69" s="464"/>
      <c r="M69" s="465"/>
    </row>
    <row r="70" spans="1:13" ht="16.5" customHeight="1">
      <c r="A70" s="463"/>
      <c r="B70" s="464"/>
      <c r="C70" s="464"/>
      <c r="D70" s="464"/>
      <c r="E70" s="464"/>
      <c r="F70" s="464"/>
      <c r="G70" s="464"/>
      <c r="H70" s="464"/>
      <c r="I70" s="464"/>
      <c r="J70" s="464"/>
      <c r="K70" s="464"/>
      <c r="L70" s="464"/>
      <c r="M70" s="465"/>
    </row>
    <row r="71" spans="1:13" ht="16.5" customHeight="1">
      <c r="A71" s="466"/>
      <c r="B71" s="467"/>
      <c r="C71" s="467"/>
      <c r="D71" s="467"/>
      <c r="E71" s="467"/>
      <c r="F71" s="467"/>
      <c r="G71" s="467"/>
      <c r="H71" s="467"/>
      <c r="I71" s="467"/>
      <c r="J71" s="467"/>
      <c r="K71" s="467"/>
      <c r="L71" s="467"/>
      <c r="M71" s="468"/>
    </row>
    <row r="72" spans="1:13" ht="16.5" customHeight="1">
      <c r="A72" s="457"/>
      <c r="B72" s="458"/>
      <c r="C72" s="458"/>
      <c r="D72" s="458"/>
      <c r="E72" s="458"/>
      <c r="F72" s="458"/>
      <c r="G72" s="458"/>
      <c r="H72" s="458"/>
      <c r="I72" s="458"/>
      <c r="J72" s="458"/>
      <c r="K72" s="458"/>
      <c r="L72" s="458"/>
      <c r="M72" s="459"/>
    </row>
  </sheetData>
  <sheetProtection/>
  <mergeCells count="44">
    <mergeCell ref="D6:E6"/>
    <mergeCell ref="B24:B26"/>
    <mergeCell ref="A72:M72"/>
    <mergeCell ref="A68:M68"/>
    <mergeCell ref="A69:M69"/>
    <mergeCell ref="A70:M70"/>
    <mergeCell ref="A71:M71"/>
    <mergeCell ref="G55:I55"/>
    <mergeCell ref="B60:B62"/>
    <mergeCell ref="B54:B56"/>
    <mergeCell ref="C1:M1"/>
    <mergeCell ref="D5:F5"/>
    <mergeCell ref="J5:L5"/>
    <mergeCell ref="G5:I5"/>
    <mergeCell ref="A2:M2"/>
    <mergeCell ref="D24:L24"/>
    <mergeCell ref="A3:M3"/>
    <mergeCell ref="G6:H6"/>
    <mergeCell ref="A4:A6"/>
    <mergeCell ref="C4:C6"/>
    <mergeCell ref="B4:B6"/>
    <mergeCell ref="J26:K26"/>
    <mergeCell ref="J25:L25"/>
    <mergeCell ref="G26:H26"/>
    <mergeCell ref="D25:F25"/>
    <mergeCell ref="D45:L45"/>
    <mergeCell ref="G25:I25"/>
    <mergeCell ref="J6:K6"/>
    <mergeCell ref="D26:E26"/>
    <mergeCell ref="D4:M4"/>
    <mergeCell ref="D54:L54"/>
    <mergeCell ref="J55:L55"/>
    <mergeCell ref="D46:F46"/>
    <mergeCell ref="G61:I61"/>
    <mergeCell ref="J61:L61"/>
    <mergeCell ref="B45:B47"/>
    <mergeCell ref="G46:I46"/>
    <mergeCell ref="J46:L46"/>
    <mergeCell ref="J62:L62"/>
    <mergeCell ref="D62:F62"/>
    <mergeCell ref="D61:F61"/>
    <mergeCell ref="G62:I62"/>
    <mergeCell ref="D60:L60"/>
    <mergeCell ref="D55:F55"/>
  </mergeCells>
  <printOptions gridLines="1" horizontalCentered="1"/>
  <pageMargins left="0.11811023622047245" right="0.11811023622047245" top="0.984251968503937" bottom="0.984251968503937" header="0.5118110236220472" footer="0.5118110236220472"/>
  <pageSetup horizontalDpi="600" verticalDpi="600" orientation="landscape" scale="65" r:id="rId2"/>
  <headerFooter alignWithMargins="0">
    <oddFooter>&amp;RSección 3: Ganadería (Cantidad de Animales y Producción Ganadera) &amp;P/&amp;N</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H69"/>
  <sheetViews>
    <sheetView tabSelected="1" zoomScalePageLayoutView="0" workbookViewId="0" topLeftCell="A52">
      <selection activeCell="A62" sqref="A62"/>
    </sheetView>
  </sheetViews>
  <sheetFormatPr defaultColWidth="9.140625" defaultRowHeight="12.75"/>
  <cols>
    <col min="1" max="2" width="8.140625" style="0" customWidth="1"/>
    <col min="3" max="3" width="26.00390625" style="0" customWidth="1"/>
    <col min="4" max="4" width="25.7109375" style="0" customWidth="1"/>
    <col min="5" max="5" width="26.28125" style="0" customWidth="1"/>
    <col min="6" max="6" width="25.57421875" style="0" customWidth="1"/>
    <col min="7" max="7" width="50.7109375" style="0" customWidth="1"/>
  </cols>
  <sheetData>
    <row r="1" spans="3:7" ht="55.5" customHeight="1">
      <c r="C1" s="469" t="s">
        <v>356</v>
      </c>
      <c r="D1" s="469"/>
      <c r="E1" s="469"/>
      <c r="F1" s="469"/>
      <c r="G1" s="470"/>
    </row>
    <row r="2" spans="1:7" ht="26.25" customHeight="1">
      <c r="A2" s="471" t="s">
        <v>388</v>
      </c>
      <c r="B2" s="472"/>
      <c r="C2" s="472"/>
      <c r="D2" s="472"/>
      <c r="E2" s="472"/>
      <c r="F2" s="472"/>
      <c r="G2" s="473"/>
    </row>
    <row r="3" spans="1:7" ht="51.75" customHeight="1">
      <c r="A3" s="399" t="s">
        <v>863</v>
      </c>
      <c r="B3" s="400"/>
      <c r="C3" s="401"/>
      <c r="D3" s="401"/>
      <c r="E3" s="401"/>
      <c r="F3" s="401"/>
      <c r="G3" s="402"/>
    </row>
    <row r="4" spans="1:7" ht="12.75" customHeight="1">
      <c r="A4" s="411" t="s">
        <v>507</v>
      </c>
      <c r="B4" s="213"/>
      <c r="C4" s="397" t="s">
        <v>96</v>
      </c>
      <c r="D4" s="4">
        <f>refYear1</f>
        <v>2005</v>
      </c>
      <c r="E4" s="153">
        <f>D4+1</f>
        <v>2006</v>
      </c>
      <c r="F4" s="5">
        <f>refYear2</f>
        <v>2007</v>
      </c>
      <c r="G4" s="43" t="s">
        <v>134</v>
      </c>
    </row>
    <row r="5" spans="1:7" ht="54.75" customHeight="1">
      <c r="A5" s="455"/>
      <c r="B5" s="263" t="s">
        <v>828</v>
      </c>
      <c r="C5" s="474"/>
      <c r="D5" s="3" t="s">
        <v>584</v>
      </c>
      <c r="E5" s="3" t="s">
        <v>584</v>
      </c>
      <c r="F5" s="3" t="s">
        <v>584</v>
      </c>
      <c r="G5" s="89" t="s">
        <v>99</v>
      </c>
    </row>
    <row r="6" spans="1:8" ht="25.5" customHeight="1">
      <c r="A6" s="154"/>
      <c r="B6" s="307"/>
      <c r="C6" s="48" t="s">
        <v>351</v>
      </c>
      <c r="D6" s="369">
        <f>IF(Cubierta!$A$5="Excel Version",SUM(D7:D10),"")</f>
      </c>
      <c r="E6" s="369">
        <f>IF(Cubierta!$A$5="Excel Version",SUM(E7:E10),"")</f>
      </c>
      <c r="F6" s="356">
        <f>IF(Cubierta!$A$5="Excel Version",SUM(F7:F10),"")</f>
      </c>
      <c r="G6" s="57"/>
      <c r="H6">
        <f>IF(SUM(H7:H10)&gt;0,1,0)</f>
        <v>0</v>
      </c>
    </row>
    <row r="7" spans="1:8" ht="26.25" customHeight="1">
      <c r="A7" s="236">
        <v>158</v>
      </c>
      <c r="B7" s="312" t="s">
        <v>829</v>
      </c>
      <c r="C7" s="182" t="s">
        <v>415</v>
      </c>
      <c r="D7" s="370">
        <f>IF(ISNA(VLOOKUP($A7,data!table,MATCH(D$4&amp;"-"&amp;51,data!tableheader,0),0)),"",IF(VLOOKUP($A7,data!table,MATCH(D$4&amp;"-"&amp;51,data!tableheader,0),0)="-","",VLOOKUP($A7,data!table,MATCH(D$4&amp;"-"&amp;51,data!tableheader,0),0)))</f>
      </c>
      <c r="E7" s="370">
        <f>IF(ISNA(VLOOKUP($A7,data!table,MATCH(E$4&amp;"-"&amp;51,data!tableheader,0),0)),"",IF(VLOOKUP($A7,data!table,MATCH(E$4&amp;"-"&amp;51,data!tableheader,0),0)="-","",VLOOKUP($A7,data!table,MATCH(E$4&amp;"-"&amp;51,data!tableheader,0),0)))</f>
      </c>
      <c r="F7" s="370">
        <f>IF(ISNA(VLOOKUP($A7,data!table,MATCH(F$4&amp;"-"&amp;51,data!tableheader,0),0)),"",IF(VLOOKUP($A7,data!table,MATCH(F$4&amp;"-"&amp;51,data!tableheader,0),0)="-","",VLOOKUP($A7,data!table,MATCH(F$4&amp;"-"&amp;51,data!tableheader,0),0)))</f>
      </c>
      <c r="G7" s="2"/>
      <c r="H7">
        <f>IF(ISNA(MATCH(A7,data!A:A,0)),0,1)</f>
        <v>0</v>
      </c>
    </row>
    <row r="8" spans="1:8" ht="25.5" customHeight="1">
      <c r="A8" s="236">
        <v>159</v>
      </c>
      <c r="B8" s="303" t="s">
        <v>830</v>
      </c>
      <c r="C8" s="157" t="s">
        <v>416</v>
      </c>
      <c r="D8" s="371">
        <f>IF(ISNA(VLOOKUP($A8,data!table,MATCH(D$4&amp;"-"&amp;51,data!tableheader,0),0)),"",IF(VLOOKUP($A8,data!table,MATCH(D$4&amp;"-"&amp;51,data!tableheader,0),0)="-","",VLOOKUP($A8,data!table,MATCH(D$4&amp;"-"&amp;51,data!tableheader,0),0)))</f>
      </c>
      <c r="E8" s="371">
        <f>IF(ISNA(VLOOKUP($A8,data!table,MATCH(E$4&amp;"-"&amp;51,data!tableheader,0),0)),"",IF(VLOOKUP($A8,data!table,MATCH(E$4&amp;"-"&amp;51,data!tableheader,0),0)="-","",VLOOKUP($A8,data!table,MATCH(E$4&amp;"-"&amp;51,data!tableheader,0),0)))</f>
      </c>
      <c r="F8" s="371">
        <f>IF(ISNA(VLOOKUP($A8,data!table,MATCH(F$4&amp;"-"&amp;51,data!tableheader,0),0)),"",IF(VLOOKUP($A8,data!table,MATCH(F$4&amp;"-"&amp;51,data!tableheader,0),0)="-","",VLOOKUP($A8,data!table,MATCH(F$4&amp;"-"&amp;51,data!tableheader,0),0)))</f>
      </c>
      <c r="G8" s="2"/>
      <c r="H8">
        <f>IF(ISNA(MATCH(A8,data!A:A,0)),0,1)</f>
        <v>0</v>
      </c>
    </row>
    <row r="9" spans="1:8" ht="25.5" customHeight="1">
      <c r="A9" s="236">
        <v>162</v>
      </c>
      <c r="B9" s="299" t="s">
        <v>831</v>
      </c>
      <c r="C9" s="181" t="s">
        <v>417</v>
      </c>
      <c r="D9" s="371">
        <f>IF(ISNA(VLOOKUP($A9,data!table,MATCH(D$4&amp;"-"&amp;51,data!tableheader,0),0)),"",IF(VLOOKUP($A9,data!table,MATCH(D$4&amp;"-"&amp;51,data!tableheader,0),0)="-","",VLOOKUP($A9,data!table,MATCH(D$4&amp;"-"&amp;51,data!tableheader,0),0)))</f>
      </c>
      <c r="E9" s="371">
        <f>IF(ISNA(VLOOKUP($A9,data!table,MATCH(E$4&amp;"-"&amp;51,data!tableheader,0),0)),"",IF(VLOOKUP($A9,data!table,MATCH(E$4&amp;"-"&amp;51,data!tableheader,0),0)="-","",VLOOKUP($A9,data!table,MATCH(E$4&amp;"-"&amp;51,data!tableheader,0),0)))</f>
      </c>
      <c r="F9" s="371">
        <f>IF(ISNA(VLOOKUP($A9,data!table,MATCH(F$4&amp;"-"&amp;51,data!tableheader,0),0)),"",IF(VLOOKUP($A9,data!table,MATCH(F$4&amp;"-"&amp;51,data!tableheader,0),0)="-","",VLOOKUP($A9,data!table,MATCH(F$4&amp;"-"&amp;51,data!tableheader,0),0)))</f>
      </c>
      <c r="G9" s="2"/>
      <c r="H9">
        <f>IF(ISNA(MATCH(A9,data!A:A,0)),0,1)</f>
        <v>0</v>
      </c>
    </row>
    <row r="10" spans="1:8" ht="25.5" customHeight="1">
      <c r="A10" s="236">
        <v>163</v>
      </c>
      <c r="B10" s="312" t="s">
        <v>829</v>
      </c>
      <c r="C10" s="181" t="s">
        <v>418</v>
      </c>
      <c r="D10" s="372">
        <f>IF(ISNA(VLOOKUP($A10,data!table,MATCH(D$4&amp;"-"&amp;51,data!tableheader,0),0)),"",IF(VLOOKUP($A10,data!table,MATCH(D$4&amp;"-"&amp;51,data!tableheader,0),0)="-","",VLOOKUP($A10,data!table,MATCH(D$4&amp;"-"&amp;51,data!tableheader,0),0)))</f>
      </c>
      <c r="E10" s="372">
        <f>IF(ISNA(VLOOKUP($A10,data!table,MATCH(E$4&amp;"-"&amp;51,data!tableheader,0),0)),"",IF(VLOOKUP($A10,data!table,MATCH(E$4&amp;"-"&amp;51,data!tableheader,0),0)="-","",VLOOKUP($A10,data!table,MATCH(E$4&amp;"-"&amp;51,data!tableheader,0),0)))</f>
      </c>
      <c r="F10" s="372">
        <f>IF(ISNA(VLOOKUP($A10,data!table,MATCH(F$4&amp;"-"&amp;51,data!tableheader,0),0)),"",IF(VLOOKUP($A10,data!table,MATCH(F$4&amp;"-"&amp;51,data!tableheader,0),0)="-","",VLOOKUP($A10,data!table,MATCH(F$4&amp;"-"&amp;51,data!tableheader,0),0)))</f>
      </c>
      <c r="G10" s="2"/>
      <c r="H10">
        <f>IF(ISNA(MATCH(A10,data!A:A,0)),0,1)</f>
        <v>0</v>
      </c>
    </row>
    <row r="11" spans="1:8" ht="25.5" customHeight="1">
      <c r="A11" s="156"/>
      <c r="B11" s="306"/>
      <c r="C11" s="50" t="s">
        <v>848</v>
      </c>
      <c r="D11" s="369">
        <f>IF(Cubierta!$A$5="Excel Version",SUM(D12:D32),"")</f>
      </c>
      <c r="E11" s="369">
        <f>IF(Cubierta!$A$5="Excel Version",SUM(E12:E32),"")</f>
      </c>
      <c r="F11" s="369">
        <f>IF(Cubierta!$A$5="Excel Version",SUM(F12:F32),"")</f>
      </c>
      <c r="G11" s="2"/>
      <c r="H11">
        <f>IF(SUM(H12:H32)&gt;0,1,0)</f>
        <v>0</v>
      </c>
    </row>
    <row r="12" spans="1:8" ht="25.5" customHeight="1">
      <c r="A12" s="236">
        <v>36</v>
      </c>
      <c r="B12" s="304" t="s">
        <v>832</v>
      </c>
      <c r="C12" s="158" t="s">
        <v>574</v>
      </c>
      <c r="D12" s="371">
        <f>IF(ISNA(VLOOKUP($A12,data!table,MATCH(D$4&amp;"-"&amp;51,data!tableheader,0),0)),"",IF(VLOOKUP($A12,data!table,MATCH(D$4&amp;"-"&amp;51,data!tableheader,0),0)="-","",VLOOKUP($A12,data!table,MATCH(D$4&amp;"-"&amp;51,data!tableheader,0),0)))</f>
      </c>
      <c r="E12" s="371">
        <f>IF(ISNA(VLOOKUP($A12,data!table,MATCH(E$4&amp;"-"&amp;51,data!tableheader,0),0)),"",IF(VLOOKUP($A12,data!table,MATCH(E$4&amp;"-"&amp;51,data!tableheader,0),0)="-","",VLOOKUP($A12,data!table,MATCH(E$4&amp;"-"&amp;51,data!tableheader,0),0)))</f>
      </c>
      <c r="F12" s="371">
        <f>IF(ISNA(VLOOKUP($A12,data!table,MATCH(F$4&amp;"-"&amp;51,data!tableheader,0),0)),"",IF(VLOOKUP($A12,data!table,MATCH(F$4&amp;"-"&amp;51,data!tableheader,0),0)="-","",VLOOKUP($A12,data!table,MATCH(F$4&amp;"-"&amp;51,data!tableheader,0),0)))</f>
      </c>
      <c r="G12" s="2"/>
      <c r="H12">
        <f>IF(ISNA(MATCH(A12,data!A:A,0)),0,1)</f>
        <v>0</v>
      </c>
    </row>
    <row r="13" spans="1:8" ht="25.5" customHeight="1">
      <c r="A13" s="236">
        <v>60</v>
      </c>
      <c r="B13" s="304" t="s">
        <v>833</v>
      </c>
      <c r="C13" s="245" t="s">
        <v>573</v>
      </c>
      <c r="D13" s="371">
        <f>IF(ISNA(VLOOKUP($A13,data!table,MATCH(D$4&amp;"-"&amp;51,data!tableheader,0),0)),"",IF(VLOOKUP($A13,data!table,MATCH(D$4&amp;"-"&amp;51,data!tableheader,0),0)="-","",VLOOKUP($A13,data!table,MATCH(D$4&amp;"-"&amp;51,data!tableheader,0),0)))</f>
      </c>
      <c r="E13" s="371">
        <f>IF(ISNA(VLOOKUP($A13,data!table,MATCH(E$4&amp;"-"&amp;51,data!tableheader,0),0)),"",IF(VLOOKUP($A13,data!table,MATCH(E$4&amp;"-"&amp;51,data!tableheader,0),0)="-","",VLOOKUP($A13,data!table,MATCH(E$4&amp;"-"&amp;51,data!tableheader,0),0)))</f>
      </c>
      <c r="F13" s="371">
        <f>IF(ISNA(VLOOKUP($A13,data!table,MATCH(F$4&amp;"-"&amp;51,data!tableheader,0),0)),"",IF(VLOOKUP($A13,data!table,MATCH(F$4&amp;"-"&amp;51,data!tableheader,0),0)="-","",VLOOKUP($A13,data!table,MATCH(F$4&amp;"-"&amp;51,data!tableheader,0),0)))</f>
      </c>
      <c r="G13" s="2"/>
      <c r="H13">
        <f>IF(ISNA(MATCH(A13,data!A:A,0)),0,1)</f>
        <v>0</v>
      </c>
    </row>
    <row r="14" spans="1:8" ht="25.5" customHeight="1">
      <c r="A14" s="236">
        <v>237</v>
      </c>
      <c r="B14" s="312" t="s">
        <v>834</v>
      </c>
      <c r="C14" s="182" t="s">
        <v>384</v>
      </c>
      <c r="D14" s="371">
        <f>IF(ISNA(VLOOKUP($A14,data!table,MATCH(D$4&amp;"-"&amp;51,data!tableheader,0),0)),"",IF(VLOOKUP($A14,data!table,MATCH(D$4&amp;"-"&amp;51,data!tableheader,0),0)="-","",VLOOKUP($A14,data!table,MATCH(D$4&amp;"-"&amp;51,data!tableheader,0),0)))</f>
      </c>
      <c r="E14" s="371">
        <f>IF(ISNA(VLOOKUP($A14,data!table,MATCH(E$4&amp;"-"&amp;51,data!tableheader,0),0)),"",IF(VLOOKUP($A14,data!table,MATCH(E$4&amp;"-"&amp;51,data!tableheader,0),0)="-","",VLOOKUP($A14,data!table,MATCH(E$4&amp;"-"&amp;51,data!tableheader,0),0)))</f>
      </c>
      <c r="F14" s="371">
        <f>IF(ISNA(VLOOKUP($A14,data!table,MATCH(F$4&amp;"-"&amp;51,data!tableheader,0),0)),"",IF(VLOOKUP($A14,data!table,MATCH(F$4&amp;"-"&amp;51,data!tableheader,0),0)="-","",VLOOKUP($A14,data!table,MATCH(F$4&amp;"-"&amp;51,data!tableheader,0),0)))</f>
      </c>
      <c r="G14" s="2"/>
      <c r="H14">
        <f>IF(ISNA(MATCH(A14,data!A:A,0)),0,1)</f>
        <v>0</v>
      </c>
    </row>
    <row r="15" spans="1:8" ht="25.5" customHeight="1">
      <c r="A15" s="236">
        <v>244</v>
      </c>
      <c r="B15" s="312" t="s">
        <v>834</v>
      </c>
      <c r="C15" s="182" t="s">
        <v>427</v>
      </c>
      <c r="D15" s="371">
        <f>IF(ISNA(VLOOKUP($A15,data!table,MATCH(D$4&amp;"-"&amp;51,data!tableheader,0),0)),"",IF(VLOOKUP($A15,data!table,MATCH(D$4&amp;"-"&amp;51,data!tableheader,0),0)="-","",VLOOKUP($A15,data!table,MATCH(D$4&amp;"-"&amp;51,data!tableheader,0),0)))</f>
      </c>
      <c r="E15" s="371">
        <f>IF(ISNA(VLOOKUP($A15,data!table,MATCH(E$4&amp;"-"&amp;51,data!tableheader,0),0)),"",IF(VLOOKUP($A15,data!table,MATCH(E$4&amp;"-"&amp;51,data!tableheader,0),0)="-","",VLOOKUP($A15,data!table,MATCH(E$4&amp;"-"&amp;51,data!tableheader,0),0)))</f>
      </c>
      <c r="F15" s="371">
        <f>IF(ISNA(VLOOKUP($A15,data!table,MATCH(F$4&amp;"-"&amp;51,data!tableheader,0),0)),"",IF(VLOOKUP($A15,data!table,MATCH(F$4&amp;"-"&amp;51,data!tableheader,0),0)="-","",VLOOKUP($A15,data!table,MATCH(F$4&amp;"-"&amp;51,data!tableheader,0),0)))</f>
      </c>
      <c r="G15" s="2"/>
      <c r="H15">
        <f>IF(ISNA(MATCH(A15,data!A:A,0)),0,1)</f>
        <v>0</v>
      </c>
    </row>
    <row r="16" spans="1:8" ht="25.5" customHeight="1">
      <c r="A16" s="236">
        <v>257</v>
      </c>
      <c r="B16" s="304" t="s">
        <v>835</v>
      </c>
      <c r="C16" s="182" t="s">
        <v>385</v>
      </c>
      <c r="D16" s="371">
        <f>IF(ISNA(VLOOKUP($A16,data!table,MATCH(D$4&amp;"-"&amp;51,data!tableheader,0),0)),"",IF(VLOOKUP($A16,data!table,MATCH(D$4&amp;"-"&amp;51,data!tableheader,0),0)="-","",VLOOKUP($A16,data!table,MATCH(D$4&amp;"-"&amp;51,data!tableheader,0),0)))</f>
      </c>
      <c r="E16" s="371">
        <f>IF(ISNA(VLOOKUP($A16,data!table,MATCH(E$4&amp;"-"&amp;51,data!tableheader,0),0)),"",IF(VLOOKUP($A16,data!table,MATCH(E$4&amp;"-"&amp;51,data!tableheader,0),0)="-","",VLOOKUP($A16,data!table,MATCH(E$4&amp;"-"&amp;51,data!tableheader,0),0)))</f>
      </c>
      <c r="F16" s="371">
        <f>IF(ISNA(VLOOKUP($A16,data!table,MATCH(F$4&amp;"-"&amp;51,data!tableheader,0),0)),"",IF(VLOOKUP($A16,data!table,MATCH(F$4&amp;"-"&amp;51,data!tableheader,0),0)="-","",VLOOKUP($A16,data!table,MATCH(F$4&amp;"-"&amp;51,data!tableheader,0),0)))</f>
      </c>
      <c r="G16" s="2"/>
      <c r="H16">
        <f>IF(ISNA(MATCH(A16,data!A:A,0)),0,1)</f>
        <v>0</v>
      </c>
    </row>
    <row r="17" spans="1:8" ht="25.5" customHeight="1">
      <c r="A17" s="236">
        <v>258</v>
      </c>
      <c r="B17" s="312" t="s">
        <v>836</v>
      </c>
      <c r="C17" s="182" t="s">
        <v>420</v>
      </c>
      <c r="D17" s="371">
        <f>IF(ISNA(VLOOKUP($A17,data!table,MATCH(D$4&amp;"-"&amp;51,data!tableheader,0),0)),"",IF(VLOOKUP($A17,data!table,MATCH(D$4&amp;"-"&amp;51,data!tableheader,0),0)="-","",VLOOKUP($A17,data!table,MATCH(D$4&amp;"-"&amp;51,data!tableheader,0),0)))</f>
      </c>
      <c r="E17" s="371">
        <f>IF(ISNA(VLOOKUP($A17,data!table,MATCH(E$4&amp;"-"&amp;51,data!tableheader,0),0)),"",IF(VLOOKUP($A17,data!table,MATCH(E$4&amp;"-"&amp;51,data!tableheader,0),0)="-","",VLOOKUP($A17,data!table,MATCH(E$4&amp;"-"&amp;51,data!tableheader,0),0)))</f>
      </c>
      <c r="F17" s="371">
        <f>IF(ISNA(VLOOKUP($A17,data!table,MATCH(F$4&amp;"-"&amp;51,data!tableheader,0),0)),"",IF(VLOOKUP($A17,data!table,MATCH(F$4&amp;"-"&amp;51,data!tableheader,0),0)="-","",VLOOKUP($A17,data!table,MATCH(F$4&amp;"-"&amp;51,data!tableheader,0),0)))</f>
      </c>
      <c r="G17" s="2"/>
      <c r="H17">
        <f>IF(ISNA(MATCH(A17,data!A:A,0)),0,1)</f>
        <v>0</v>
      </c>
    </row>
    <row r="18" spans="1:8" ht="25.5" customHeight="1">
      <c r="A18" s="236">
        <v>252</v>
      </c>
      <c r="B18" s="312" t="s">
        <v>837</v>
      </c>
      <c r="C18" s="182" t="s">
        <v>419</v>
      </c>
      <c r="D18" s="371">
        <f>IF(ISNA(VLOOKUP($A18,data!table,MATCH(D$4&amp;"-"&amp;51,data!tableheader,0),0)),"",IF(VLOOKUP($A18,data!table,MATCH(D$4&amp;"-"&amp;51,data!tableheader,0),0)="-","",VLOOKUP($A18,data!table,MATCH(D$4&amp;"-"&amp;51,data!tableheader,0),0)))</f>
      </c>
      <c r="E18" s="371">
        <f>IF(ISNA(VLOOKUP($A18,data!table,MATCH(E$4&amp;"-"&amp;51,data!tableheader,0),0)),"",IF(VLOOKUP($A18,data!table,MATCH(E$4&amp;"-"&amp;51,data!tableheader,0),0)="-","",VLOOKUP($A18,data!table,MATCH(E$4&amp;"-"&amp;51,data!tableheader,0),0)))</f>
      </c>
      <c r="F18" s="371">
        <f>IF(ISNA(VLOOKUP($A18,data!table,MATCH(F$4&amp;"-"&amp;51,data!tableheader,0),0)),"",IF(VLOOKUP($A18,data!table,MATCH(F$4&amp;"-"&amp;51,data!tableheader,0),0)="-","",VLOOKUP($A18,data!table,MATCH(F$4&amp;"-"&amp;51,data!tableheader,0),0)))</f>
      </c>
      <c r="G18" s="2"/>
      <c r="H18">
        <f>IF(ISNA(MATCH(A18,data!A:A,0)),0,1)</f>
        <v>0</v>
      </c>
    </row>
    <row r="19" spans="1:8" ht="25.5" customHeight="1">
      <c r="A19" s="236">
        <v>261</v>
      </c>
      <c r="B19" s="312" t="s">
        <v>838</v>
      </c>
      <c r="C19" s="182" t="s">
        <v>571</v>
      </c>
      <c r="D19" s="371">
        <f>IF(ISNA(VLOOKUP($A19,data!table,MATCH(D$4&amp;"-"&amp;51,data!tableheader,0),0)),"",IF(VLOOKUP($A19,data!table,MATCH(D$4&amp;"-"&amp;51,data!tableheader,0),0)="-","",VLOOKUP($A19,data!table,MATCH(D$4&amp;"-"&amp;51,data!tableheader,0),0)))</f>
      </c>
      <c r="E19" s="371">
        <f>IF(ISNA(VLOOKUP($A19,data!table,MATCH(E$4&amp;"-"&amp;51,data!tableheader,0),0)),"",IF(VLOOKUP($A19,data!table,MATCH(E$4&amp;"-"&amp;51,data!tableheader,0),0)="-","",VLOOKUP($A19,data!table,MATCH(E$4&amp;"-"&amp;51,data!tableheader,0),0)))</f>
      </c>
      <c r="F19" s="371">
        <f>IF(ISNA(VLOOKUP($A19,data!table,MATCH(F$4&amp;"-"&amp;51,data!tableheader,0),0)),"",IF(VLOOKUP($A19,data!table,MATCH(F$4&amp;"-"&amp;51,data!tableheader,0),0)="-","",VLOOKUP($A19,data!table,MATCH(F$4&amp;"-"&amp;51,data!tableheader,0),0)))</f>
      </c>
      <c r="G19" s="2"/>
      <c r="H19">
        <f>IF(ISNA(MATCH(A19,data!A:A,0)),0,1)</f>
        <v>0</v>
      </c>
    </row>
    <row r="20" spans="1:8" ht="25.5" customHeight="1">
      <c r="A20" s="236">
        <v>264</v>
      </c>
      <c r="B20" s="312" t="s">
        <v>837</v>
      </c>
      <c r="C20" s="182" t="s">
        <v>421</v>
      </c>
      <c r="D20" s="371">
        <f>IF(ISNA(VLOOKUP($A20,data!table,MATCH(D$4&amp;"-"&amp;51,data!tableheader,0),0)),"",IF(VLOOKUP($A20,data!table,MATCH(D$4&amp;"-"&amp;51,data!tableheader,0),0)="-","",VLOOKUP($A20,data!table,MATCH(D$4&amp;"-"&amp;51,data!tableheader,0),0)))</f>
      </c>
      <c r="E20" s="371">
        <f>IF(ISNA(VLOOKUP($A20,data!table,MATCH(E$4&amp;"-"&amp;51,data!tableheader,0),0)),"",IF(VLOOKUP($A20,data!table,MATCH(E$4&amp;"-"&amp;51,data!tableheader,0),0)="-","",VLOOKUP($A20,data!table,MATCH(E$4&amp;"-"&amp;51,data!tableheader,0),0)))</f>
      </c>
      <c r="F20" s="371">
        <f>IF(ISNA(VLOOKUP($A20,data!table,MATCH(F$4&amp;"-"&amp;51,data!tableheader,0),0)),"",IF(VLOOKUP($A20,data!table,MATCH(F$4&amp;"-"&amp;51,data!tableheader,0),0)="-","",VLOOKUP($A20,data!table,MATCH(F$4&amp;"-"&amp;51,data!tableheader,0),0)))</f>
      </c>
      <c r="G20" s="2"/>
      <c r="H20">
        <f>IF(ISNA(MATCH(A20,data!A:A,0)),0,1)</f>
        <v>0</v>
      </c>
    </row>
    <row r="21" spans="1:8" ht="25.5" customHeight="1">
      <c r="A21" s="236">
        <v>266</v>
      </c>
      <c r="B21" s="304" t="s">
        <v>839</v>
      </c>
      <c r="C21" s="182" t="s">
        <v>422</v>
      </c>
      <c r="D21" s="371">
        <f>IF(ISNA(VLOOKUP($A21,data!table,MATCH(D$4&amp;"-"&amp;51,data!tableheader,0),0)),"",IF(VLOOKUP($A21,data!table,MATCH(D$4&amp;"-"&amp;51,data!tableheader,0),0)="-","",VLOOKUP($A21,data!table,MATCH(D$4&amp;"-"&amp;51,data!tableheader,0),0)))</f>
      </c>
      <c r="E21" s="371">
        <f>IF(ISNA(VLOOKUP($A21,data!table,MATCH(E$4&amp;"-"&amp;51,data!tableheader,0),0)),"",IF(VLOOKUP($A21,data!table,MATCH(E$4&amp;"-"&amp;51,data!tableheader,0),0)="-","",VLOOKUP($A21,data!table,MATCH(E$4&amp;"-"&amp;51,data!tableheader,0),0)))</f>
      </c>
      <c r="F21" s="371">
        <f>IF(ISNA(VLOOKUP($A21,data!table,MATCH(F$4&amp;"-"&amp;51,data!tableheader,0),0)),"",IF(VLOOKUP($A21,data!table,MATCH(F$4&amp;"-"&amp;51,data!tableheader,0),0)="-","",VLOOKUP($A21,data!table,MATCH(F$4&amp;"-"&amp;51,data!tableheader,0),0)))</f>
      </c>
      <c r="G21" s="2"/>
      <c r="H21">
        <f>IF(ISNA(MATCH(A21,data!A:A,0)),0,1)</f>
        <v>0</v>
      </c>
    </row>
    <row r="22" spans="1:8" ht="25.5" customHeight="1">
      <c r="A22" s="236">
        <v>268</v>
      </c>
      <c r="B22" s="304" t="s">
        <v>840</v>
      </c>
      <c r="C22" s="182" t="s">
        <v>387</v>
      </c>
      <c r="D22" s="371">
        <f>IF(ISNA(VLOOKUP($A22,data!table,MATCH(D$4&amp;"-"&amp;51,data!tableheader,0),0)),"",IF(VLOOKUP($A22,data!table,MATCH(D$4&amp;"-"&amp;51,data!tableheader,0),0)="-","",VLOOKUP($A22,data!table,MATCH(D$4&amp;"-"&amp;51,data!tableheader,0),0)))</f>
      </c>
      <c r="E22" s="371">
        <f>IF(ISNA(VLOOKUP($A22,data!table,MATCH(E$4&amp;"-"&amp;51,data!tableheader,0),0)),"",IF(VLOOKUP($A22,data!table,MATCH(E$4&amp;"-"&amp;51,data!tableheader,0),0)="-","",VLOOKUP($A22,data!table,MATCH(E$4&amp;"-"&amp;51,data!tableheader,0),0)))</f>
      </c>
      <c r="F22" s="371">
        <f>IF(ISNA(VLOOKUP($A22,data!table,MATCH(F$4&amp;"-"&amp;51,data!tableheader,0),0)),"",IF(VLOOKUP($A22,data!table,MATCH(F$4&amp;"-"&amp;51,data!tableheader,0),0)="-","",VLOOKUP($A22,data!table,MATCH(F$4&amp;"-"&amp;51,data!tableheader,0),0)))</f>
      </c>
      <c r="G22" s="2"/>
      <c r="H22">
        <f>IF(ISNA(MATCH(A22,data!A:A,0)),0,1)</f>
        <v>0</v>
      </c>
    </row>
    <row r="23" spans="1:8" ht="25.5" customHeight="1">
      <c r="A23" s="236">
        <v>271</v>
      </c>
      <c r="B23" s="304" t="s">
        <v>840</v>
      </c>
      <c r="C23" s="182" t="s">
        <v>386</v>
      </c>
      <c r="D23" s="371">
        <f>IF(ISNA(VLOOKUP($A23,data!table,MATCH(D$4&amp;"-"&amp;51,data!tableheader,0),0)),"",IF(VLOOKUP($A23,data!table,MATCH(D$4&amp;"-"&amp;51,data!tableheader,0),0)="-","",VLOOKUP($A23,data!table,MATCH(D$4&amp;"-"&amp;51,data!tableheader,0),0)))</f>
      </c>
      <c r="E23" s="371">
        <f>IF(ISNA(VLOOKUP($A23,data!table,MATCH(E$4&amp;"-"&amp;51,data!tableheader,0),0)),"",IF(VLOOKUP($A23,data!table,MATCH(E$4&amp;"-"&amp;51,data!tableheader,0),0)="-","",VLOOKUP($A23,data!table,MATCH(E$4&amp;"-"&amp;51,data!tableheader,0),0)))</f>
      </c>
      <c r="F23" s="371">
        <f>IF(ISNA(VLOOKUP($A23,data!table,MATCH(F$4&amp;"-"&amp;51,data!tableheader,0),0)),"",IF(VLOOKUP($A23,data!table,MATCH(F$4&amp;"-"&amp;51,data!tableheader,0),0)="-","",VLOOKUP($A23,data!table,MATCH(F$4&amp;"-"&amp;51,data!tableheader,0),0)))</f>
      </c>
      <c r="G23" s="2"/>
      <c r="H23">
        <f>IF(ISNA(MATCH(A23,data!A:A,0)),0,1)</f>
        <v>0</v>
      </c>
    </row>
    <row r="24" spans="1:8" ht="25.5" customHeight="1">
      <c r="A24" s="236">
        <v>276</v>
      </c>
      <c r="B24" s="304" t="s">
        <v>840</v>
      </c>
      <c r="C24" s="182" t="s">
        <v>423</v>
      </c>
      <c r="D24" s="371">
        <f>IF(ISNA(VLOOKUP($A24,data!table,MATCH(D$4&amp;"-"&amp;51,data!tableheader,0),0)),"",IF(VLOOKUP($A24,data!table,MATCH(D$4&amp;"-"&amp;51,data!tableheader,0),0)="-","",VLOOKUP($A24,data!table,MATCH(D$4&amp;"-"&amp;51,data!tableheader,0),0)))</f>
      </c>
      <c r="E24" s="371">
        <f>IF(ISNA(VLOOKUP($A24,data!table,MATCH(E$4&amp;"-"&amp;51,data!tableheader,0),0)),"",IF(VLOOKUP($A24,data!table,MATCH(E$4&amp;"-"&amp;51,data!tableheader,0),0)="-","",VLOOKUP($A24,data!table,MATCH(E$4&amp;"-"&amp;51,data!tableheader,0),0)))</f>
      </c>
      <c r="F24" s="371">
        <f>IF(ISNA(VLOOKUP($A24,data!table,MATCH(F$4&amp;"-"&amp;51,data!tableheader,0),0)),"",IF(VLOOKUP($A24,data!table,MATCH(F$4&amp;"-"&amp;51,data!tableheader,0),0)="-","",VLOOKUP($A24,data!table,MATCH(F$4&amp;"-"&amp;51,data!tableheader,0),0)))</f>
      </c>
      <c r="G24" s="2"/>
      <c r="H24">
        <f>IF(ISNA(MATCH(A24,data!A:A,0)),0,1)</f>
        <v>0</v>
      </c>
    </row>
    <row r="25" spans="1:8" ht="25.5" customHeight="1">
      <c r="A25" s="236">
        <v>281</v>
      </c>
      <c r="B25" s="304" t="s">
        <v>840</v>
      </c>
      <c r="C25" s="182" t="s">
        <v>425</v>
      </c>
      <c r="D25" s="371">
        <f>IF(ISNA(VLOOKUP($A25,data!table,MATCH(D$4&amp;"-"&amp;51,data!tableheader,0),0)),"",IF(VLOOKUP($A25,data!table,MATCH(D$4&amp;"-"&amp;51,data!tableheader,0),0)="-","",VLOOKUP($A25,data!table,MATCH(D$4&amp;"-"&amp;51,data!tableheader,0),0)))</f>
      </c>
      <c r="E25" s="371">
        <f>IF(ISNA(VLOOKUP($A25,data!table,MATCH(E$4&amp;"-"&amp;51,data!tableheader,0),0)),"",IF(VLOOKUP($A25,data!table,MATCH(E$4&amp;"-"&amp;51,data!tableheader,0),0)="-","",VLOOKUP($A25,data!table,MATCH(E$4&amp;"-"&amp;51,data!tableheader,0),0)))</f>
      </c>
      <c r="F25" s="371">
        <f>IF(ISNA(VLOOKUP($A25,data!table,MATCH(F$4&amp;"-"&amp;51,data!tableheader,0),0)),"",IF(VLOOKUP($A25,data!table,MATCH(F$4&amp;"-"&amp;51,data!tableheader,0),0)="-","",VLOOKUP($A25,data!table,MATCH(F$4&amp;"-"&amp;51,data!tableheader,0),0)))</f>
      </c>
      <c r="G25" s="2"/>
      <c r="H25">
        <f>IF(ISNA(MATCH(A25,data!A:A,0)),0,1)</f>
        <v>0</v>
      </c>
    </row>
    <row r="26" spans="1:8" ht="25.5" customHeight="1">
      <c r="A26" s="236">
        <v>290</v>
      </c>
      <c r="B26" s="304" t="s">
        <v>840</v>
      </c>
      <c r="C26" s="182" t="s">
        <v>424</v>
      </c>
      <c r="D26" s="371">
        <f>IF(ISNA(VLOOKUP($A26,data!table,MATCH(D$4&amp;"-"&amp;51,data!tableheader,0),0)),"",IF(VLOOKUP($A26,data!table,MATCH(D$4&amp;"-"&amp;51,data!tableheader,0),0)="-","",VLOOKUP($A26,data!table,MATCH(D$4&amp;"-"&amp;51,data!tableheader,0),0)))</f>
      </c>
      <c r="E26" s="371">
        <f>IF(ISNA(VLOOKUP($A26,data!table,MATCH(E$4&amp;"-"&amp;51,data!tableheader,0),0)),"",IF(VLOOKUP($A26,data!table,MATCH(E$4&amp;"-"&amp;51,data!tableheader,0),0)="-","",VLOOKUP($A26,data!table,MATCH(E$4&amp;"-"&amp;51,data!tableheader,0),0)))</f>
      </c>
      <c r="F26" s="371">
        <f>IF(ISNA(VLOOKUP($A26,data!table,MATCH(F$4&amp;"-"&amp;51,data!tableheader,0),0)),"",IF(VLOOKUP($A26,data!table,MATCH(F$4&amp;"-"&amp;51,data!tableheader,0),0)="-","",VLOOKUP($A26,data!table,MATCH(F$4&amp;"-"&amp;51,data!tableheader,0),0)))</f>
      </c>
      <c r="G26" s="2"/>
      <c r="H26">
        <f>IF(ISNA(MATCH(A26,data!A:A,0)),0,1)</f>
        <v>0</v>
      </c>
    </row>
    <row r="27" spans="1:8" ht="25.5" customHeight="1">
      <c r="A27" s="236">
        <v>293</v>
      </c>
      <c r="B27" s="304" t="s">
        <v>840</v>
      </c>
      <c r="C27" s="182" t="s">
        <v>428</v>
      </c>
      <c r="D27" s="371">
        <f>IF(ISNA(VLOOKUP($A27,data!table,MATCH(D$4&amp;"-"&amp;51,data!tableheader,0),0)),"",IF(VLOOKUP($A27,data!table,MATCH(D$4&amp;"-"&amp;51,data!tableheader,0),0)="-","",VLOOKUP($A27,data!table,MATCH(D$4&amp;"-"&amp;51,data!tableheader,0),0)))</f>
      </c>
      <c r="E27" s="371">
        <f>IF(ISNA(VLOOKUP($A27,data!table,MATCH(E$4&amp;"-"&amp;51,data!tableheader,0),0)),"",IF(VLOOKUP($A27,data!table,MATCH(E$4&amp;"-"&amp;51,data!tableheader,0),0)="-","",VLOOKUP($A27,data!table,MATCH(E$4&amp;"-"&amp;51,data!tableheader,0),0)))</f>
      </c>
      <c r="F27" s="371">
        <f>IF(ISNA(VLOOKUP($A27,data!table,MATCH(F$4&amp;"-"&amp;51,data!tableheader,0),0)),"",IF(VLOOKUP($A27,data!table,MATCH(F$4&amp;"-"&amp;51,data!tableheader,0),0)="-","",VLOOKUP($A27,data!table,MATCH(F$4&amp;"-"&amp;51,data!tableheader,0),0)))</f>
      </c>
      <c r="G27" s="2"/>
      <c r="H27">
        <f>IF(ISNA(MATCH(A27,data!A:A,0)),0,1)</f>
        <v>0</v>
      </c>
    </row>
    <row r="28" spans="1:8" ht="25.5" customHeight="1">
      <c r="A28" s="236">
        <v>297</v>
      </c>
      <c r="B28" s="304" t="s">
        <v>838</v>
      </c>
      <c r="C28" s="49" t="s">
        <v>429</v>
      </c>
      <c r="D28" s="371">
        <f>IF(ISNA(VLOOKUP($A28,data!table,MATCH(D$4&amp;"-"&amp;51,data!tableheader,0),0)),"",IF(VLOOKUP($A28,data!table,MATCH(D$4&amp;"-"&amp;51,data!tableheader,0),0)="-","",VLOOKUP($A28,data!table,MATCH(D$4&amp;"-"&amp;51,data!tableheader,0),0)))</f>
      </c>
      <c r="E28" s="371">
        <f>IF(ISNA(VLOOKUP($A28,data!table,MATCH(E$4&amp;"-"&amp;51,data!tableheader,0),0)),"",IF(VLOOKUP($A28,data!table,MATCH(E$4&amp;"-"&amp;51,data!tableheader,0),0)="-","",VLOOKUP($A28,data!table,MATCH(E$4&amp;"-"&amp;51,data!tableheader,0),0)))</f>
      </c>
      <c r="F28" s="371">
        <f>IF(ISNA(VLOOKUP($A28,data!table,MATCH(F$4&amp;"-"&amp;51,data!tableheader,0),0)),"",IF(VLOOKUP($A28,data!table,MATCH(F$4&amp;"-"&amp;51,data!tableheader,0),0)="-","",VLOOKUP($A28,data!table,MATCH(F$4&amp;"-"&amp;51,data!tableheader,0),0)))</f>
      </c>
      <c r="G28" s="2"/>
      <c r="H28">
        <f>IF(ISNA(MATCH(A28,data!A:A,0)),0,1)</f>
        <v>0</v>
      </c>
    </row>
    <row r="29" spans="1:8" ht="25.5" customHeight="1">
      <c r="A29" s="236">
        <v>331</v>
      </c>
      <c r="B29" s="304" t="s">
        <v>840</v>
      </c>
      <c r="C29" s="49" t="s">
        <v>426</v>
      </c>
      <c r="D29" s="371">
        <f>IF(ISNA(VLOOKUP($A29,data!table,MATCH(D$4&amp;"-"&amp;51,data!tableheader,0),0)),"",IF(VLOOKUP($A29,data!table,MATCH(D$4&amp;"-"&amp;51,data!tableheader,0),0)="-","",VLOOKUP($A29,data!table,MATCH(D$4&amp;"-"&amp;51,data!tableheader,0),0)))</f>
      </c>
      <c r="E29" s="371">
        <f>IF(ISNA(VLOOKUP($A29,data!table,MATCH(E$4&amp;"-"&amp;51,data!tableheader,0),0)),"",IF(VLOOKUP($A29,data!table,MATCH(E$4&amp;"-"&amp;51,data!tableheader,0),0)="-","",VLOOKUP($A29,data!table,MATCH(E$4&amp;"-"&amp;51,data!tableheader,0),0)))</f>
      </c>
      <c r="F29" s="371">
        <f>IF(ISNA(VLOOKUP($A29,data!table,MATCH(F$4&amp;"-"&amp;51,data!tableheader,0),0)),"",IF(VLOOKUP($A29,data!table,MATCH(F$4&amp;"-"&amp;51,data!tableheader,0),0)="-","",VLOOKUP($A29,data!table,MATCH(F$4&amp;"-"&amp;51,data!tableheader,0),0)))</f>
      </c>
      <c r="G29" s="2"/>
      <c r="H29">
        <f>IF(ISNA(MATCH(A29,data!A:A,0)),0,1)</f>
        <v>0</v>
      </c>
    </row>
    <row r="30" spans="1:8" ht="25.5" customHeight="1">
      <c r="A30" s="236">
        <v>334</v>
      </c>
      <c r="B30" s="304" t="s">
        <v>840</v>
      </c>
      <c r="C30" s="182" t="s">
        <v>572</v>
      </c>
      <c r="D30" s="371">
        <f>IF(ISNA(VLOOKUP($A30,data!table,MATCH(D$4&amp;"-"&amp;51,data!tableheader,0),0)),"",IF(VLOOKUP($A30,data!table,MATCH(D$4&amp;"-"&amp;51,data!tableheader,0),0)="-","",VLOOKUP($A30,data!table,MATCH(D$4&amp;"-"&amp;51,data!tableheader,0),0)))</f>
      </c>
      <c r="E30" s="371">
        <f>IF(ISNA(VLOOKUP($A30,data!table,MATCH(E$4&amp;"-"&amp;51,data!tableheader,0),0)),"",IF(VLOOKUP($A30,data!table,MATCH(E$4&amp;"-"&amp;51,data!tableheader,0),0)="-","",VLOOKUP($A30,data!table,MATCH(E$4&amp;"-"&amp;51,data!tableheader,0),0)))</f>
      </c>
      <c r="F30" s="371">
        <f>IF(ISNA(VLOOKUP($A30,data!table,MATCH(F$4&amp;"-"&amp;51,data!tableheader,0),0)),"",IF(VLOOKUP($A30,data!table,MATCH(F$4&amp;"-"&amp;51,data!tableheader,0),0)="-","",VLOOKUP($A30,data!table,MATCH(F$4&amp;"-"&amp;51,data!tableheader,0),0)))</f>
      </c>
      <c r="G30" s="2"/>
      <c r="H30">
        <f>IF(ISNA(MATCH(A30,data!A:A,0)),0,1)</f>
        <v>0</v>
      </c>
    </row>
    <row r="31" spans="1:8" ht="25.5" customHeight="1">
      <c r="A31" s="236">
        <v>337</v>
      </c>
      <c r="B31" s="304" t="s">
        <v>840</v>
      </c>
      <c r="C31" s="182" t="s">
        <v>430</v>
      </c>
      <c r="D31" s="371">
        <f>IF(ISNA(VLOOKUP($A31,data!table,MATCH(D$4&amp;"-"&amp;51,data!tableheader,0),0)),"",IF(VLOOKUP($A31,data!table,MATCH(D$4&amp;"-"&amp;51,data!tableheader,0),0)="-","",VLOOKUP($A31,data!table,MATCH(D$4&amp;"-"&amp;51,data!tableheader,0),0)))</f>
      </c>
      <c r="E31" s="371">
        <f>IF(ISNA(VLOOKUP($A31,data!table,MATCH(E$4&amp;"-"&amp;51,data!tableheader,0),0)),"",IF(VLOOKUP($A31,data!table,MATCH(E$4&amp;"-"&amp;51,data!tableheader,0),0)="-","",VLOOKUP($A31,data!table,MATCH(E$4&amp;"-"&amp;51,data!tableheader,0),0)))</f>
      </c>
      <c r="F31" s="371">
        <f>IF(ISNA(VLOOKUP($A31,data!table,MATCH(F$4&amp;"-"&amp;51,data!tableheader,0),0)),"",IF(VLOOKUP($A31,data!table,MATCH(F$4&amp;"-"&amp;51,data!tableheader,0),0)="-","",VLOOKUP($A31,data!table,MATCH(F$4&amp;"-"&amp;51,data!tableheader,0),0)))</f>
      </c>
      <c r="G31" s="2"/>
      <c r="H31">
        <f>IF(ISNA(MATCH(A31,data!A:A,0)),0,1)</f>
        <v>0</v>
      </c>
    </row>
    <row r="32" spans="1:8" ht="25.5" customHeight="1">
      <c r="A32" s="236">
        <v>340</v>
      </c>
      <c r="B32" s="304" t="s">
        <v>840</v>
      </c>
      <c r="C32" s="49" t="s">
        <v>431</v>
      </c>
      <c r="D32" s="371">
        <f>IF(ISNA(VLOOKUP($A32,data!table,MATCH(D$4&amp;"-"&amp;51,data!tableheader,0),0)),"",IF(VLOOKUP($A32,data!table,MATCH(D$4&amp;"-"&amp;51,data!tableheader,0),0)="-","",VLOOKUP($A32,data!table,MATCH(D$4&amp;"-"&amp;51,data!tableheader,0),0)))</f>
      </c>
      <c r="E32" s="371">
        <f>IF(ISNA(VLOOKUP($A32,data!table,MATCH(E$4&amp;"-"&amp;51,data!tableheader,0),0)),"",IF(VLOOKUP($A32,data!table,MATCH(E$4&amp;"-"&amp;51,data!tableheader,0),0)="-","",VLOOKUP($A32,data!table,MATCH(E$4&amp;"-"&amp;51,data!tableheader,0),0)))</f>
      </c>
      <c r="F32" s="371">
        <f>IF(ISNA(VLOOKUP($A32,data!table,MATCH(F$4&amp;"-"&amp;51,data!tableheader,0),0)),"",IF(VLOOKUP($A32,data!table,MATCH(F$4&amp;"-"&amp;51,data!tableheader,0),0)="-","",VLOOKUP($A32,data!table,MATCH(F$4&amp;"-"&amp;51,data!tableheader,0),0)))</f>
      </c>
      <c r="G32" s="2"/>
      <c r="H32">
        <f>IF(ISNA(MATCH(A32,data!A:A,0)),0,1)</f>
        <v>0</v>
      </c>
    </row>
    <row r="33" spans="1:8" ht="25.5" customHeight="1">
      <c r="A33" s="236"/>
      <c r="B33" s="305"/>
      <c r="C33" s="50" t="s">
        <v>849</v>
      </c>
      <c r="D33" s="369">
        <f>IF(Cubierta!$A$5="Excel Version",SUM(D34:D35),"")</f>
      </c>
      <c r="E33" s="369">
        <f>IF(Cubierta!$A$5="Excel Version",SUM(E34:E35),"")</f>
      </c>
      <c r="F33" s="369">
        <f>IF(Cubierta!$A$5="Excel Version",SUM(F34:F35),"")</f>
      </c>
      <c r="G33" s="2"/>
      <c r="H33">
        <f>IF(SUM(H34:H35)&gt;0,1,0)</f>
        <v>1</v>
      </c>
    </row>
    <row r="34" spans="1:8" ht="25.5" customHeight="1">
      <c r="A34" s="236">
        <v>1242</v>
      </c>
      <c r="B34" s="300" t="s">
        <v>841</v>
      </c>
      <c r="C34" s="49" t="s">
        <v>113</v>
      </c>
      <c r="D34" s="371">
        <f>IF(ISNA(VLOOKUP($A34,data!table,MATCH(D$4&amp;"-"&amp;51,data!tableheader,0),0)),"",IF(VLOOKUP($A34,data!table,MATCH(D$4&amp;"-"&amp;51,data!tableheader,0),0)="-","",VLOOKUP($A34,data!table,MATCH(D$4&amp;"-"&amp;51,data!tableheader,0),0)))</f>
      </c>
      <c r="E34" s="371">
        <f>IF(ISNA(VLOOKUP($A34,data!table,MATCH(E$4&amp;"-"&amp;51,data!tableheader,0),0)),"",IF(VLOOKUP($A34,data!table,MATCH(E$4&amp;"-"&amp;51,data!tableheader,0),0)="-","",VLOOKUP($A34,data!table,MATCH(E$4&amp;"-"&amp;51,data!tableheader,0),0)))</f>
      </c>
      <c r="F34" s="371">
        <f>IF(ISNA(VLOOKUP($A34,data!table,MATCH(F$4&amp;"-"&amp;51,data!tableheader,0),0)),"",IF(VLOOKUP($A34,data!table,MATCH(F$4&amp;"-"&amp;51,data!tableheader,0),0)="-","",VLOOKUP($A34,data!table,MATCH(F$4&amp;"-"&amp;51,data!tableheader,0),0)))</f>
      </c>
      <c r="G34" s="2"/>
      <c r="H34">
        <f>IF(ISNA(MATCH(A34,data!A:A,0)),0,1)</f>
        <v>0</v>
      </c>
    </row>
    <row r="35" spans="1:8" ht="25.5" customHeight="1">
      <c r="A35" s="236"/>
      <c r="B35" s="302"/>
      <c r="C35" s="49" t="s">
        <v>432</v>
      </c>
      <c r="D35" s="371">
        <f>IF(ISNA(VLOOKUP($A35,data!table,MATCH(D$4&amp;"-"&amp;51,data!tableheader,0),0)),"",IF(VLOOKUP($A35,data!table,MATCH(D$4&amp;"-"&amp;51,data!tableheader,0),0)="-","",VLOOKUP($A35,data!table,MATCH(D$4&amp;"-"&amp;51,data!tableheader,0),0)))</f>
      </c>
      <c r="E35" s="371">
        <f>IF(ISNA(VLOOKUP($A35,data!table,MATCH(E$4&amp;"-"&amp;51,data!tableheader,0),0)),"",IF(VLOOKUP($A35,data!table,MATCH(E$4&amp;"-"&amp;51,data!tableheader,0),0)="-","",VLOOKUP($A35,data!table,MATCH(E$4&amp;"-"&amp;51,data!tableheader,0),0)))</f>
      </c>
      <c r="F35" s="371">
        <f>IF(ISNA(VLOOKUP($A35,data!table,MATCH(F$4&amp;"-"&amp;51,data!tableheader,0),0)),"",IF(VLOOKUP($A35,data!table,MATCH(F$4&amp;"-"&amp;51,data!tableheader,0),0)="-","",VLOOKUP($A35,data!table,MATCH(F$4&amp;"-"&amp;51,data!tableheader,0),0)))</f>
      </c>
      <c r="G35" s="2"/>
      <c r="H35">
        <v>1</v>
      </c>
    </row>
    <row r="36" spans="1:8" ht="25.5" customHeight="1">
      <c r="A36" s="236"/>
      <c r="B36" s="302"/>
      <c r="C36" s="50" t="s">
        <v>850</v>
      </c>
      <c r="D36" s="369">
        <f>IF(Cubierta!$A$5="Excel Version",SUM(D37:D49),"")</f>
      </c>
      <c r="E36" s="369">
        <f>IF(Cubierta!$A$5="Excel Version",SUM(E37:E49),"")</f>
      </c>
      <c r="F36" s="369">
        <f>IF(Cubierta!$A$5="Excel Version",SUM(F37:F49),"")</f>
      </c>
      <c r="G36" s="2"/>
      <c r="H36">
        <f>IF(SUM(H37:H49)&gt;0,1,0)</f>
        <v>1</v>
      </c>
    </row>
    <row r="37" spans="1:8" ht="25.5" customHeight="1">
      <c r="A37" s="236">
        <v>238</v>
      </c>
      <c r="B37" s="300" t="s">
        <v>842</v>
      </c>
      <c r="C37" s="49" t="s">
        <v>114</v>
      </c>
      <c r="D37" s="371">
        <f>IF(ISNA(VLOOKUP($A37,data!table,MATCH(D$4&amp;"-"&amp;51,data!tableheader,0),0)),"",IF(VLOOKUP($A37,data!table,MATCH(D$4&amp;"-"&amp;51,data!tableheader,0),0)="-","",VLOOKUP($A37,data!table,MATCH(D$4&amp;"-"&amp;51,data!tableheader,0),0)))</f>
      </c>
      <c r="E37" s="371">
        <f>IF(ISNA(VLOOKUP($A37,data!table,MATCH(E$4&amp;"-"&amp;51,data!tableheader,0),0)),"",IF(VLOOKUP($A37,data!table,MATCH(E$4&amp;"-"&amp;51,data!tableheader,0),0)="-","",VLOOKUP($A37,data!table,MATCH(E$4&amp;"-"&amp;51,data!tableheader,0),0)))</f>
      </c>
      <c r="F37" s="371">
        <f>IF(ISNA(VLOOKUP($A37,data!table,MATCH(F$4&amp;"-"&amp;51,data!tableheader,0),0)),"",IF(VLOOKUP($A37,data!table,MATCH(F$4&amp;"-"&amp;51,data!tableheader,0),0)="-","",VLOOKUP($A37,data!table,MATCH(F$4&amp;"-"&amp;51,data!tableheader,0),0)))</f>
      </c>
      <c r="G37" s="2"/>
      <c r="H37">
        <f>IF(ISNA(MATCH(A37,data!A:A,0)),0,1)</f>
        <v>0</v>
      </c>
    </row>
    <row r="38" spans="1:8" ht="25.5" customHeight="1">
      <c r="A38" s="236">
        <v>245</v>
      </c>
      <c r="B38" s="300" t="s">
        <v>842</v>
      </c>
      <c r="C38" s="49" t="s">
        <v>115</v>
      </c>
      <c r="D38" s="371">
        <f>IF(ISNA(VLOOKUP($A38,data!table,MATCH(D$4&amp;"-"&amp;51,data!tableheader,0),0)),"",IF(VLOOKUP($A38,data!table,MATCH(D$4&amp;"-"&amp;51,data!tableheader,0),0)="-","",VLOOKUP($A38,data!table,MATCH(D$4&amp;"-"&amp;51,data!tableheader,0),0)))</f>
      </c>
      <c r="E38" s="371">
        <f>IF(ISNA(VLOOKUP($A38,data!table,MATCH(E$4&amp;"-"&amp;51,data!tableheader,0),0)),"",IF(VLOOKUP($A38,data!table,MATCH(E$4&amp;"-"&amp;51,data!tableheader,0),0)="-","",VLOOKUP($A38,data!table,MATCH(E$4&amp;"-"&amp;51,data!tableheader,0),0)))</f>
      </c>
      <c r="F38" s="371">
        <f>IF(ISNA(VLOOKUP($A38,data!table,MATCH(F$4&amp;"-"&amp;51,data!tableheader,0),0)),"",IF(VLOOKUP($A38,data!table,MATCH(F$4&amp;"-"&amp;51,data!tableheader,0),0)="-","",VLOOKUP($A38,data!table,MATCH(F$4&amp;"-"&amp;51,data!tableheader,0),0)))</f>
      </c>
      <c r="G38" s="2"/>
      <c r="H38">
        <f>IF(ISNA(MATCH(A38,data!A:A,0)),0,1)</f>
        <v>0</v>
      </c>
    </row>
    <row r="39" spans="1:8" ht="25.5" customHeight="1">
      <c r="A39" s="236">
        <v>253</v>
      </c>
      <c r="B39" s="300" t="s">
        <v>842</v>
      </c>
      <c r="C39" s="49" t="s">
        <v>116</v>
      </c>
      <c r="D39" s="371">
        <f>IF(ISNA(VLOOKUP($A39,data!table,MATCH(D$4&amp;"-"&amp;51,data!tableheader,0),0)),"",IF(VLOOKUP($A39,data!table,MATCH(D$4&amp;"-"&amp;51,data!tableheader,0),0)="-","",VLOOKUP($A39,data!table,MATCH(D$4&amp;"-"&amp;51,data!tableheader,0),0)))</f>
      </c>
      <c r="E39" s="371">
        <f>IF(ISNA(VLOOKUP($A39,data!table,MATCH(E$4&amp;"-"&amp;51,data!tableheader,0),0)),"",IF(VLOOKUP($A39,data!table,MATCH(E$4&amp;"-"&amp;51,data!tableheader,0),0)="-","",VLOOKUP($A39,data!table,MATCH(E$4&amp;"-"&amp;51,data!tableheader,0),0)))</f>
      </c>
      <c r="F39" s="371">
        <f>IF(ISNA(VLOOKUP($A39,data!table,MATCH(F$4&amp;"-"&amp;51,data!tableheader,0),0)),"",IF(VLOOKUP($A39,data!table,MATCH(F$4&amp;"-"&amp;51,data!tableheader,0),0)="-","",VLOOKUP($A39,data!table,MATCH(F$4&amp;"-"&amp;51,data!tableheader,0),0)))</f>
      </c>
      <c r="G39" s="2"/>
      <c r="H39">
        <f>IF(ISNA(MATCH(A39,data!A:A,0)),0,1)</f>
        <v>0</v>
      </c>
    </row>
    <row r="40" spans="1:8" ht="25.5" customHeight="1">
      <c r="A40" s="236">
        <v>259</v>
      </c>
      <c r="B40" s="300" t="s">
        <v>842</v>
      </c>
      <c r="C40" s="49" t="s">
        <v>117</v>
      </c>
      <c r="D40" s="371">
        <f>IF(ISNA(VLOOKUP($A40,data!table,MATCH(D$4&amp;"-"&amp;51,data!tableheader,0),0)),"",IF(VLOOKUP($A40,data!table,MATCH(D$4&amp;"-"&amp;51,data!tableheader,0),0)="-","",VLOOKUP($A40,data!table,MATCH(D$4&amp;"-"&amp;51,data!tableheader,0),0)))</f>
      </c>
      <c r="E40" s="371">
        <f>IF(ISNA(VLOOKUP($A40,data!table,MATCH(E$4&amp;"-"&amp;51,data!tableheader,0),0)),"",IF(VLOOKUP($A40,data!table,MATCH(E$4&amp;"-"&amp;51,data!tableheader,0),0)="-","",VLOOKUP($A40,data!table,MATCH(E$4&amp;"-"&amp;51,data!tableheader,0),0)))</f>
      </c>
      <c r="F40" s="371">
        <f>IF(ISNA(VLOOKUP($A40,data!table,MATCH(F$4&amp;"-"&amp;51,data!tableheader,0),0)),"",IF(VLOOKUP($A40,data!table,MATCH(F$4&amp;"-"&amp;51,data!tableheader,0),0)="-","",VLOOKUP($A40,data!table,MATCH(F$4&amp;"-"&amp;51,data!tableheader,0),0)))</f>
      </c>
      <c r="G40" s="2"/>
      <c r="H40">
        <f>IF(ISNA(MATCH(A40,data!A:A,0)),0,1)</f>
        <v>0</v>
      </c>
    </row>
    <row r="41" spans="1:8" ht="25.5" customHeight="1">
      <c r="A41" s="236">
        <v>269</v>
      </c>
      <c r="B41" s="300" t="s">
        <v>842</v>
      </c>
      <c r="C41" s="49" t="s">
        <v>118</v>
      </c>
      <c r="D41" s="371">
        <f>IF(ISNA(VLOOKUP($A41,data!table,MATCH(D$4&amp;"-"&amp;51,data!tableheader,0),0)),"",IF(VLOOKUP($A41,data!table,MATCH(D$4&amp;"-"&amp;51,data!tableheader,0),0)="-","",VLOOKUP($A41,data!table,MATCH(D$4&amp;"-"&amp;51,data!tableheader,0),0)))</f>
      </c>
      <c r="E41" s="371">
        <f>IF(ISNA(VLOOKUP($A41,data!table,MATCH(E$4&amp;"-"&amp;51,data!tableheader,0),0)),"",IF(VLOOKUP($A41,data!table,MATCH(E$4&amp;"-"&amp;51,data!tableheader,0),0)="-","",VLOOKUP($A41,data!table,MATCH(E$4&amp;"-"&amp;51,data!tableheader,0),0)))</f>
      </c>
      <c r="F41" s="371">
        <f>IF(ISNA(VLOOKUP($A41,data!table,MATCH(F$4&amp;"-"&amp;51,data!tableheader,0),0)),"",IF(VLOOKUP($A41,data!table,MATCH(F$4&amp;"-"&amp;51,data!tableheader,0),0)="-","",VLOOKUP($A41,data!table,MATCH(F$4&amp;"-"&amp;51,data!tableheader,0),0)))</f>
      </c>
      <c r="G41" s="2"/>
      <c r="H41">
        <f>IF(ISNA(MATCH(A41,data!A:A,0)),0,1)</f>
        <v>0</v>
      </c>
    </row>
    <row r="42" spans="1:8" ht="25.5" customHeight="1">
      <c r="A42" s="236">
        <v>272</v>
      </c>
      <c r="B42" s="300" t="s">
        <v>842</v>
      </c>
      <c r="C42" s="49" t="s">
        <v>119</v>
      </c>
      <c r="D42" s="371">
        <f>IF(ISNA(VLOOKUP($A42,data!table,MATCH(D$4&amp;"-"&amp;51,data!tableheader,0),0)),"",IF(VLOOKUP($A42,data!table,MATCH(D$4&amp;"-"&amp;51,data!tableheader,0),0)="-","",VLOOKUP($A42,data!table,MATCH(D$4&amp;"-"&amp;51,data!tableheader,0),0)))</f>
      </c>
      <c r="E42" s="371">
        <f>IF(ISNA(VLOOKUP($A42,data!table,MATCH(E$4&amp;"-"&amp;51,data!tableheader,0),0)),"",IF(VLOOKUP($A42,data!table,MATCH(E$4&amp;"-"&amp;51,data!tableheader,0),0)="-","",VLOOKUP($A42,data!table,MATCH(E$4&amp;"-"&amp;51,data!tableheader,0),0)))</f>
      </c>
      <c r="F42" s="371">
        <f>IF(ISNA(VLOOKUP($A42,data!table,MATCH(F$4&amp;"-"&amp;51,data!tableheader,0),0)),"",IF(VLOOKUP($A42,data!table,MATCH(F$4&amp;"-"&amp;51,data!tableheader,0),0)="-","",VLOOKUP($A42,data!table,MATCH(F$4&amp;"-"&amp;51,data!tableheader,0),0)))</f>
      </c>
      <c r="G42" s="2"/>
      <c r="H42">
        <f>IF(ISNA(MATCH(A42,data!A:A,0)),0,1)</f>
        <v>0</v>
      </c>
    </row>
    <row r="43" spans="1:8" ht="25.5" customHeight="1">
      <c r="A43" s="236">
        <v>282</v>
      </c>
      <c r="B43" s="300" t="s">
        <v>842</v>
      </c>
      <c r="C43" s="49" t="s">
        <v>120</v>
      </c>
      <c r="D43" s="371">
        <f>IF(ISNA(VLOOKUP($A43,data!table,MATCH(D$4&amp;"-"&amp;51,data!tableheader,0),0)),"",IF(VLOOKUP($A43,data!table,MATCH(D$4&amp;"-"&amp;51,data!tableheader,0),0)="-","",VLOOKUP($A43,data!table,MATCH(D$4&amp;"-"&amp;51,data!tableheader,0),0)))</f>
      </c>
      <c r="E43" s="371">
        <f>IF(ISNA(VLOOKUP($A43,data!table,MATCH(E$4&amp;"-"&amp;51,data!tableheader,0),0)),"",IF(VLOOKUP($A43,data!table,MATCH(E$4&amp;"-"&amp;51,data!tableheader,0),0)="-","",VLOOKUP($A43,data!table,MATCH(E$4&amp;"-"&amp;51,data!tableheader,0),0)))</f>
      </c>
      <c r="F43" s="371">
        <f>IF(ISNA(VLOOKUP($A43,data!table,MATCH(F$4&amp;"-"&amp;51,data!tableheader,0),0)),"",IF(VLOOKUP($A43,data!table,MATCH(F$4&amp;"-"&amp;51,data!tableheader,0),0)="-","",VLOOKUP($A43,data!table,MATCH(F$4&amp;"-"&amp;51,data!tableheader,0),0)))</f>
      </c>
      <c r="G43" s="2"/>
      <c r="H43">
        <f>IF(ISNA(MATCH(A43,data!A:A,0)),0,1)</f>
        <v>0</v>
      </c>
    </row>
    <row r="44" spans="1:8" ht="25.5" customHeight="1">
      <c r="A44" s="236">
        <v>294</v>
      </c>
      <c r="B44" s="300" t="s">
        <v>842</v>
      </c>
      <c r="C44" s="49" t="s">
        <v>121</v>
      </c>
      <c r="D44" s="371">
        <f>IF(ISNA(VLOOKUP($A44,data!table,MATCH(D$4&amp;"-"&amp;51,data!tableheader,0),0)),"",IF(VLOOKUP($A44,data!table,MATCH(D$4&amp;"-"&amp;51,data!tableheader,0),0)="-","",VLOOKUP($A44,data!table,MATCH(D$4&amp;"-"&amp;51,data!tableheader,0),0)))</f>
      </c>
      <c r="E44" s="371">
        <f>IF(ISNA(VLOOKUP($A44,data!table,MATCH(E$4&amp;"-"&amp;51,data!tableheader,0),0)),"",IF(VLOOKUP($A44,data!table,MATCH(E$4&amp;"-"&amp;51,data!tableheader,0),0)="-","",VLOOKUP($A44,data!table,MATCH(E$4&amp;"-"&amp;51,data!tableheader,0),0)))</f>
      </c>
      <c r="F44" s="371">
        <f>IF(ISNA(VLOOKUP($A44,data!table,MATCH(F$4&amp;"-"&amp;51,data!tableheader,0),0)),"",IF(VLOOKUP($A44,data!table,MATCH(F$4&amp;"-"&amp;51,data!tableheader,0),0)="-","",VLOOKUP($A44,data!table,MATCH(F$4&amp;"-"&amp;51,data!tableheader,0),0)))</f>
      </c>
      <c r="G44" s="2"/>
      <c r="H44">
        <f>IF(ISNA(MATCH(A44,data!A:A,0)),0,1)</f>
        <v>0</v>
      </c>
    </row>
    <row r="45" spans="1:8" ht="25.5" customHeight="1">
      <c r="A45" s="236">
        <v>298</v>
      </c>
      <c r="B45" s="300" t="s">
        <v>842</v>
      </c>
      <c r="C45" s="49" t="s">
        <v>122</v>
      </c>
      <c r="D45" s="371">
        <f>IF(ISNA(VLOOKUP($A45,data!table,MATCH(D$4&amp;"-"&amp;51,data!tableheader,0),0)),"",IF(VLOOKUP($A45,data!table,MATCH(D$4&amp;"-"&amp;51,data!tableheader,0),0)="-","",VLOOKUP($A45,data!table,MATCH(D$4&amp;"-"&amp;51,data!tableheader,0),0)))</f>
      </c>
      <c r="E45" s="371">
        <f>IF(ISNA(VLOOKUP($A45,data!table,MATCH(E$4&amp;"-"&amp;51,data!tableheader,0),0)),"",IF(VLOOKUP($A45,data!table,MATCH(E$4&amp;"-"&amp;51,data!tableheader,0),0)="-","",VLOOKUP($A45,data!table,MATCH(E$4&amp;"-"&amp;51,data!tableheader,0),0)))</f>
      </c>
      <c r="F45" s="371">
        <f>IF(ISNA(VLOOKUP($A45,data!table,MATCH(F$4&amp;"-"&amp;51,data!tableheader,0),0)),"",IF(VLOOKUP($A45,data!table,MATCH(F$4&amp;"-"&amp;51,data!tableheader,0),0)="-","",VLOOKUP($A45,data!table,MATCH(F$4&amp;"-"&amp;51,data!tableheader,0),0)))</f>
      </c>
      <c r="G45" s="2"/>
      <c r="H45">
        <f>IF(ISNA(MATCH(A45,data!A:A,0)),0,1)</f>
        <v>0</v>
      </c>
    </row>
    <row r="46" spans="1:8" ht="25.5" customHeight="1">
      <c r="A46" s="236">
        <v>332</v>
      </c>
      <c r="B46" s="300" t="s">
        <v>842</v>
      </c>
      <c r="C46" s="49" t="s">
        <v>123</v>
      </c>
      <c r="D46" s="371">
        <f>IF(ISNA(VLOOKUP($A46,data!table,MATCH(D$4&amp;"-"&amp;51,data!tableheader,0),0)),"",IF(VLOOKUP($A46,data!table,MATCH(D$4&amp;"-"&amp;51,data!tableheader,0),0)="-","",VLOOKUP($A46,data!table,MATCH(D$4&amp;"-"&amp;51,data!tableheader,0),0)))</f>
      </c>
      <c r="E46" s="371">
        <f>IF(ISNA(VLOOKUP($A46,data!table,MATCH(E$4&amp;"-"&amp;51,data!tableheader,0),0)),"",IF(VLOOKUP($A46,data!table,MATCH(E$4&amp;"-"&amp;51,data!tableheader,0),0)="-","",VLOOKUP($A46,data!table,MATCH(E$4&amp;"-"&amp;51,data!tableheader,0),0)))</f>
      </c>
      <c r="F46" s="371">
        <f>IF(ISNA(VLOOKUP($A46,data!table,MATCH(F$4&amp;"-"&amp;51,data!tableheader,0),0)),"",IF(VLOOKUP($A46,data!table,MATCH(F$4&amp;"-"&amp;51,data!tableheader,0),0)="-","",VLOOKUP($A46,data!table,MATCH(F$4&amp;"-"&amp;51,data!tableheader,0),0)))</f>
      </c>
      <c r="G46" s="2"/>
      <c r="H46">
        <f>IF(ISNA(MATCH(A46,data!A:A,0)),0,1)</f>
        <v>0</v>
      </c>
    </row>
    <row r="47" spans="1:8" ht="25.5" customHeight="1">
      <c r="A47" s="236">
        <v>335</v>
      </c>
      <c r="B47" s="300" t="s">
        <v>842</v>
      </c>
      <c r="C47" s="49" t="s">
        <v>124</v>
      </c>
      <c r="D47" s="371">
        <f>IF(ISNA(VLOOKUP($A47,data!table,MATCH(D$4&amp;"-"&amp;51,data!tableheader,0),0)),"",IF(VLOOKUP($A47,data!table,MATCH(D$4&amp;"-"&amp;51,data!tableheader,0),0)="-","",VLOOKUP($A47,data!table,MATCH(D$4&amp;"-"&amp;51,data!tableheader,0),0)))</f>
      </c>
      <c r="E47" s="371">
        <f>IF(ISNA(VLOOKUP($A47,data!table,MATCH(E$4&amp;"-"&amp;51,data!tableheader,0),0)),"",IF(VLOOKUP($A47,data!table,MATCH(E$4&amp;"-"&amp;51,data!tableheader,0),0)="-","",VLOOKUP($A47,data!table,MATCH(E$4&amp;"-"&amp;51,data!tableheader,0),0)))</f>
      </c>
      <c r="F47" s="371">
        <f>IF(ISNA(VLOOKUP($A47,data!table,MATCH(F$4&amp;"-"&amp;51,data!tableheader,0),0)),"",IF(VLOOKUP($A47,data!table,MATCH(F$4&amp;"-"&amp;51,data!tableheader,0),0)="-","",VLOOKUP($A47,data!table,MATCH(F$4&amp;"-"&amp;51,data!tableheader,0),0)))</f>
      </c>
      <c r="G47" s="2"/>
      <c r="H47">
        <f>IF(ISNA(MATCH(A47,data!A:A,0)),0,1)</f>
        <v>0</v>
      </c>
    </row>
    <row r="48" spans="1:8" ht="25.5" customHeight="1">
      <c r="A48" s="236">
        <v>341</v>
      </c>
      <c r="B48" s="300" t="s">
        <v>842</v>
      </c>
      <c r="C48" s="49" t="s">
        <v>125</v>
      </c>
      <c r="D48" s="371">
        <f>IF(ISNA(VLOOKUP($A48,data!table,MATCH(D$4&amp;"-"&amp;51,data!tableheader,0),0)),"",IF(VLOOKUP($A48,data!table,MATCH(D$4&amp;"-"&amp;51,data!tableheader,0),0)="-","",VLOOKUP($A48,data!table,MATCH(D$4&amp;"-"&amp;51,data!tableheader,0),0)))</f>
      </c>
      <c r="E48" s="371">
        <f>IF(ISNA(VLOOKUP($A48,data!table,MATCH(E$4&amp;"-"&amp;51,data!tableheader,0),0)),"",IF(VLOOKUP($A48,data!table,MATCH(E$4&amp;"-"&amp;51,data!tableheader,0),0)="-","",VLOOKUP($A48,data!table,MATCH(E$4&amp;"-"&amp;51,data!tableheader,0),0)))</f>
      </c>
      <c r="F48" s="371">
        <f>IF(ISNA(VLOOKUP($A48,data!table,MATCH(F$4&amp;"-"&amp;51,data!tableheader,0),0)),"",IF(VLOOKUP($A48,data!table,MATCH(F$4&amp;"-"&amp;51,data!tableheader,0),0)="-","",VLOOKUP($A48,data!table,MATCH(F$4&amp;"-"&amp;51,data!tableheader,0),0)))</f>
      </c>
      <c r="G48" s="2"/>
      <c r="H48">
        <f>IF(ISNA(MATCH(A48,data!A:A,0)),0,1)</f>
        <v>0</v>
      </c>
    </row>
    <row r="49" spans="1:8" ht="25.5" customHeight="1">
      <c r="A49" s="246"/>
      <c r="B49" s="301"/>
      <c r="C49" s="49" t="s">
        <v>126</v>
      </c>
      <c r="D49" s="371">
        <f>IF(ISNA(VLOOKUP($A49,data!table,MATCH(D$4&amp;"-"&amp;51,data!tableheader,0),0)),"",IF(VLOOKUP($A49,data!table,MATCH(D$4&amp;"-"&amp;51,data!tableheader,0),0)="-","",VLOOKUP($A49,data!table,MATCH(D$4&amp;"-"&amp;51,data!tableheader,0),0)))</f>
      </c>
      <c r="E49" s="371">
        <f>IF(ISNA(VLOOKUP($A49,data!table,MATCH(E$4&amp;"-"&amp;51,data!tableheader,0),0)),"",IF(VLOOKUP($A49,data!table,MATCH(E$4&amp;"-"&amp;51,data!tableheader,0),0)="-","",VLOOKUP($A49,data!table,MATCH(E$4&amp;"-"&amp;51,data!tableheader,0),0)))</f>
      </c>
      <c r="F49" s="371">
        <f>IF(ISNA(VLOOKUP($A49,data!table,MATCH(F$4&amp;"-"&amp;51,data!tableheader,0),0)),"",IF(VLOOKUP($A49,data!table,MATCH(F$4&amp;"-"&amp;51,data!tableheader,0),0)="-","",VLOOKUP($A49,data!table,MATCH(F$4&amp;"-"&amp;51,data!tableheader,0),0)))</f>
      </c>
      <c r="G49" s="2"/>
      <c r="H49">
        <v>1</v>
      </c>
    </row>
    <row r="50" spans="1:8" ht="25.5" customHeight="1">
      <c r="A50" s="246"/>
      <c r="B50" s="301"/>
      <c r="C50" s="48" t="s">
        <v>217</v>
      </c>
      <c r="D50" s="373"/>
      <c r="E50" s="374"/>
      <c r="F50" s="375"/>
      <c r="G50" s="2"/>
      <c r="H50">
        <f>IF(SUM(H51:H54)&gt;0,1,0)</f>
        <v>0</v>
      </c>
    </row>
    <row r="51" spans="1:8" ht="25.5" customHeight="1">
      <c r="A51" s="236">
        <v>527</v>
      </c>
      <c r="B51" s="300" t="s">
        <v>843</v>
      </c>
      <c r="C51" s="182" t="s">
        <v>433</v>
      </c>
      <c r="D51" s="371">
        <f>IF(ISNA(VLOOKUP($A51,data!table,MATCH(D$4&amp;"-"&amp;51,data!tableheader,0),0)),"",IF(VLOOKUP($A51,data!table,MATCH(D$4&amp;"-"&amp;51,data!tableheader,0),0)="-","",VLOOKUP($A51,data!table,MATCH(D$4&amp;"-"&amp;51,data!tableheader,0),0)))</f>
      </c>
      <c r="E51" s="371">
        <f>IF(ISNA(VLOOKUP($A51,data!table,MATCH(E$4&amp;"-"&amp;51,data!tableheader,0),0)),"",IF(VLOOKUP($A51,data!table,MATCH(E$4&amp;"-"&amp;51,data!tableheader,0),0)="-","",VLOOKUP($A51,data!table,MATCH(E$4&amp;"-"&amp;51,data!tableheader,0),0)))</f>
      </c>
      <c r="F51" s="371">
        <f>IF(ISNA(VLOOKUP($A51,data!table,MATCH(F$4&amp;"-"&amp;51,data!tableheader,0),0)),"",IF(VLOOKUP($A51,data!table,MATCH(F$4&amp;"-"&amp;51,data!tableheader,0),0)="-","",VLOOKUP($A51,data!table,MATCH(F$4&amp;"-"&amp;51,data!tableheader,0),0)))</f>
      </c>
      <c r="G51" s="2"/>
      <c r="H51">
        <f>IF(ISNA(MATCH(A51,data!A:A,0)),0,1)</f>
        <v>0</v>
      </c>
    </row>
    <row r="52" spans="1:8" ht="25.5" customHeight="1">
      <c r="A52" s="236">
        <v>537</v>
      </c>
      <c r="B52" s="300" t="s">
        <v>844</v>
      </c>
      <c r="C52" s="182" t="s">
        <v>434</v>
      </c>
      <c r="D52" s="371">
        <f>IF(ISNA(VLOOKUP($A52,data!table,MATCH(D$4&amp;"-"&amp;51,data!tableheader,0),0)),"",IF(VLOOKUP($A52,data!table,MATCH(D$4&amp;"-"&amp;51,data!tableheader,0),0)="-","",VLOOKUP($A52,data!table,MATCH(D$4&amp;"-"&amp;51,data!tableheader,0),0)))</f>
      </c>
      <c r="E52" s="371">
        <f>IF(ISNA(VLOOKUP($A52,data!table,MATCH(E$4&amp;"-"&amp;51,data!tableheader,0),0)),"",IF(VLOOKUP($A52,data!table,MATCH(E$4&amp;"-"&amp;51,data!tableheader,0),0)="-","",VLOOKUP($A52,data!table,MATCH(E$4&amp;"-"&amp;51,data!tableheader,0),0)))</f>
      </c>
      <c r="F52" s="371">
        <f>IF(ISNA(VLOOKUP($A52,data!table,MATCH(F$4&amp;"-"&amp;51,data!tableheader,0),0)),"",IF(VLOOKUP($A52,data!table,MATCH(F$4&amp;"-"&amp;51,data!tableheader,0),0)="-","",VLOOKUP($A52,data!table,MATCH(F$4&amp;"-"&amp;51,data!tableheader,0),0)))</f>
      </c>
      <c r="G52" s="2"/>
      <c r="H52">
        <f>IF(ISNA(MATCH(A52,data!A:A,0)),0,1)</f>
        <v>0</v>
      </c>
    </row>
    <row r="53" spans="1:8" ht="25.5" customHeight="1">
      <c r="A53" s="236">
        <v>561</v>
      </c>
      <c r="B53" s="302">
        <v>21411</v>
      </c>
      <c r="C53" s="182" t="s">
        <v>435</v>
      </c>
      <c r="D53" s="371">
        <f>IF(ISNA(VLOOKUP($A53,data!table,MATCH(D$4&amp;"-"&amp;51,data!tableheader,0),0)),"",IF(VLOOKUP($A53,data!table,MATCH(D$4&amp;"-"&amp;51,data!tableheader,0),0)="-","",VLOOKUP($A53,data!table,MATCH(D$4&amp;"-"&amp;51,data!tableheader,0),0)))</f>
      </c>
      <c r="E53" s="371">
        <f>IF(ISNA(VLOOKUP($A53,data!table,MATCH(E$4&amp;"-"&amp;51,data!tableheader,0),0)),"",IF(VLOOKUP($A53,data!table,MATCH(E$4&amp;"-"&amp;51,data!tableheader,0),0)="-","",VLOOKUP($A53,data!table,MATCH(E$4&amp;"-"&amp;51,data!tableheader,0),0)))</f>
      </c>
      <c r="F53" s="371">
        <f>IF(ISNA(VLOOKUP($A53,data!table,MATCH(F$4&amp;"-"&amp;51,data!tableheader,0),0)),"",IF(VLOOKUP($A53,data!table,MATCH(F$4&amp;"-"&amp;51,data!tableheader,0),0)="-","",VLOOKUP($A53,data!table,MATCH(F$4&amp;"-"&amp;51,data!tableheader,0),0)))</f>
      </c>
      <c r="G53" s="2"/>
      <c r="H53">
        <f>IF(ISNA(MATCH(A53,data!A:A,0)),0,1)</f>
        <v>0</v>
      </c>
    </row>
    <row r="54" spans="1:8" ht="25.5" customHeight="1">
      <c r="A54" s="223">
        <v>570</v>
      </c>
      <c r="B54" s="300" t="s">
        <v>843</v>
      </c>
      <c r="C54" s="182" t="s">
        <v>436</v>
      </c>
      <c r="D54" s="371">
        <f>IF(ISNA(VLOOKUP($A54,data!table,MATCH(D$4&amp;"-"&amp;51,data!tableheader,0),0)),"",IF(VLOOKUP($A54,data!table,MATCH(D$4&amp;"-"&amp;51,data!tableheader,0),0)="-","",VLOOKUP($A54,data!table,MATCH(D$4&amp;"-"&amp;51,data!tableheader,0),0)))</f>
      </c>
      <c r="E54" s="371">
        <f>IF(ISNA(VLOOKUP($A54,data!table,MATCH(E$4&amp;"-"&amp;51,data!tableheader,0),0)),"",IF(VLOOKUP($A54,data!table,MATCH(E$4&amp;"-"&amp;51,data!tableheader,0),0)="-","",VLOOKUP($A54,data!table,MATCH(E$4&amp;"-"&amp;51,data!tableheader,0),0)))</f>
      </c>
      <c r="F54" s="371">
        <f>IF(ISNA(VLOOKUP($A54,data!table,MATCH(F$4&amp;"-"&amp;51,data!tableheader,0),0)),"",IF(VLOOKUP($A54,data!table,MATCH(F$4&amp;"-"&amp;51,data!tableheader,0),0)="-","",VLOOKUP($A54,data!table,MATCH(F$4&amp;"-"&amp;51,data!tableheader,0),0)))</f>
      </c>
      <c r="G54" s="2"/>
      <c r="H54">
        <f>IF(ISNA(MATCH(A54,data!A:A,0)),0,1)</f>
        <v>0</v>
      </c>
    </row>
    <row r="55" spans="1:8" ht="25.5" customHeight="1">
      <c r="A55" s="246"/>
      <c r="B55" s="301"/>
      <c r="C55" s="50" t="s">
        <v>576</v>
      </c>
      <c r="D55" s="373"/>
      <c r="E55" s="374"/>
      <c r="F55" s="375"/>
      <c r="G55" s="2"/>
      <c r="H55">
        <f>IF(SUM(H56:H63)&gt;0,1,0)</f>
        <v>1</v>
      </c>
    </row>
    <row r="56" spans="1:8" ht="25.5" customHeight="1">
      <c r="A56" s="247">
        <v>563</v>
      </c>
      <c r="B56" s="300" t="s">
        <v>845</v>
      </c>
      <c r="C56" s="182" t="s">
        <v>439</v>
      </c>
      <c r="D56" s="371">
        <f>IF(ISNA(VLOOKUP($A56,data!table,MATCH(D$4&amp;"-"&amp;51,data!tableheader,0),0)),"",IF(VLOOKUP($A56,data!table,MATCH(D$4&amp;"-"&amp;51,data!tableheader,0),0)="-","",VLOOKUP($A56,data!table,MATCH(D$4&amp;"-"&amp;51,data!tableheader,0),0)))</f>
      </c>
      <c r="E56" s="371">
        <f>IF(ISNA(VLOOKUP($A56,data!table,MATCH(E$4&amp;"-"&amp;51,data!tableheader,0),0)),"",IF(VLOOKUP($A56,data!table,MATCH(E$4&amp;"-"&amp;51,data!tableheader,0),0)="-","",VLOOKUP($A56,data!table,MATCH(E$4&amp;"-"&amp;51,data!tableheader,0),0)))</f>
      </c>
      <c r="F56" s="371">
        <f>IF(ISNA(VLOOKUP($A56,data!table,MATCH(F$4&amp;"-"&amp;51,data!tableheader,0),0)),"",IF(VLOOKUP($A56,data!table,MATCH(F$4&amp;"-"&amp;51,data!tableheader,0),0)="-","",VLOOKUP($A56,data!table,MATCH(F$4&amp;"-"&amp;51,data!tableheader,0),0)))</f>
      </c>
      <c r="G56" s="2"/>
      <c r="H56">
        <f>IF(ISNA(MATCH(A56,data!A:A,0)),0,1)</f>
        <v>0</v>
      </c>
    </row>
    <row r="57" spans="1:8" ht="25.5" customHeight="1">
      <c r="A57" s="236">
        <v>564</v>
      </c>
      <c r="B57" s="313" t="s">
        <v>846</v>
      </c>
      <c r="C57" s="49" t="s">
        <v>438</v>
      </c>
      <c r="D57" s="371">
        <f>IF(ISNA(VLOOKUP($A57,data!table,MATCH(D$4&amp;"-"&amp;51,data!tableheader,0),0)),"",IF(VLOOKUP($A57,data!table,MATCH(D$4&amp;"-"&amp;51,data!tableheader,0),0)="-","",VLOOKUP($A57,data!table,MATCH(D$4&amp;"-"&amp;51,data!tableheader,0),0)))</f>
      </c>
      <c r="E57" s="371">
        <f>IF(ISNA(VLOOKUP($A57,data!table,MATCH(E$4&amp;"-"&amp;51,data!tableheader,0),0)),"",IF(VLOOKUP($A57,data!table,MATCH(E$4&amp;"-"&amp;51,data!tableheader,0),0)="-","",VLOOKUP($A57,data!table,MATCH(E$4&amp;"-"&amp;51,data!tableheader,0),0)))</f>
      </c>
      <c r="F57" s="371">
        <f>IF(ISNA(VLOOKUP($A57,data!table,MATCH(F$4&amp;"-"&amp;51,data!tableheader,0),0)),"",IF(VLOOKUP($A57,data!table,MATCH(F$4&amp;"-"&amp;51,data!tableheader,0),0)="-","",VLOOKUP($A57,data!table,MATCH(F$4&amp;"-"&amp;51,data!tableheader,0),0)))</f>
      </c>
      <c r="G57" s="2"/>
      <c r="H57">
        <f>IF(ISNA(MATCH(A57,data!A:A,0)),0,1)</f>
        <v>0</v>
      </c>
    </row>
    <row r="58" spans="1:8" ht="25.5" customHeight="1">
      <c r="A58" s="236"/>
      <c r="B58" s="302"/>
      <c r="C58" s="49" t="s">
        <v>172</v>
      </c>
      <c r="D58" s="371"/>
      <c r="E58" s="371"/>
      <c r="F58" s="371"/>
      <c r="G58" s="2"/>
      <c r="H58">
        <v>1</v>
      </c>
    </row>
    <row r="59" spans="1:8" ht="25.5" customHeight="1">
      <c r="A59" s="236">
        <v>51</v>
      </c>
      <c r="B59" s="313" t="s">
        <v>847</v>
      </c>
      <c r="C59" s="49" t="s">
        <v>578</v>
      </c>
      <c r="D59" s="371">
        <f>IF(ISNA(VLOOKUP($A59,data!table,MATCH(D$4&amp;"-"&amp;51,data!tableheader,0),0)),"",IF(VLOOKUP($A59,data!table,MATCH(D$4&amp;"-"&amp;51,data!tableheader,0),0)="-","",VLOOKUP($A59,data!table,MATCH(D$4&amp;"-"&amp;51,data!tableheader,0),0)))</f>
      </c>
      <c r="E59" s="371">
        <f>IF(ISNA(VLOOKUP($A59,data!table,MATCH(E$4&amp;"-"&amp;51,data!tableheader,0),0)),"",IF(VLOOKUP($A59,data!table,MATCH(E$4&amp;"-"&amp;51,data!tableheader,0),0)="-","",VLOOKUP($A59,data!table,MATCH(E$4&amp;"-"&amp;51,data!tableheader,0),0)))</f>
      </c>
      <c r="F59" s="371">
        <f>IF(ISNA(VLOOKUP($A59,data!table,MATCH(F$4&amp;"-"&amp;51,data!tableheader,0),0)),"",IF(VLOOKUP($A59,data!table,MATCH(F$4&amp;"-"&amp;51,data!tableheader,0),0)="-","",VLOOKUP($A59,data!table,MATCH(F$4&amp;"-"&amp;51,data!tableheader,0),0)))</f>
      </c>
      <c r="G59" s="2"/>
      <c r="H59">
        <f>IF(ISNA(MATCH(A59,data!A:A,0)),0,1)</f>
        <v>0</v>
      </c>
    </row>
    <row r="60" spans="1:8" ht="25.5" customHeight="1">
      <c r="A60" s="236">
        <v>66</v>
      </c>
      <c r="B60" s="313" t="s">
        <v>847</v>
      </c>
      <c r="C60" s="49" t="s">
        <v>579</v>
      </c>
      <c r="D60" s="371">
        <f>IF(ISNA(VLOOKUP($A60,data!table,MATCH(D$4&amp;"-"&amp;51,data!tableheader,0),0)),"",IF(VLOOKUP($A60,data!table,MATCH(D$4&amp;"-"&amp;51,data!tableheader,0),0)="-","",VLOOKUP($A60,data!table,MATCH(D$4&amp;"-"&amp;51,data!tableheader,0),0)))</f>
      </c>
      <c r="E60" s="371">
        <f>IF(ISNA(VLOOKUP($A60,data!table,MATCH(E$4&amp;"-"&amp;51,data!tableheader,0),0)),"",IF(VLOOKUP($A60,data!table,MATCH(E$4&amp;"-"&amp;51,data!tableheader,0),0)="-","",VLOOKUP($A60,data!table,MATCH(E$4&amp;"-"&amp;51,data!tableheader,0),0)))</f>
      </c>
      <c r="F60" s="371">
        <f>IF(ISNA(VLOOKUP($A60,data!table,MATCH(F$4&amp;"-"&amp;51,data!tableheader,0),0)),"",IF(VLOOKUP($A60,data!table,MATCH(F$4&amp;"-"&amp;51,data!tableheader,0),0)="-","",VLOOKUP($A60,data!table,MATCH(F$4&amp;"-"&amp;51,data!tableheader,0),0)))</f>
      </c>
      <c r="G60" s="2"/>
      <c r="H60">
        <f>IF(ISNA(MATCH(A60,data!A:A,0)),0,1)</f>
        <v>0</v>
      </c>
    </row>
    <row r="61" spans="1:8" ht="25.5" customHeight="1">
      <c r="A61" s="236">
        <v>82</v>
      </c>
      <c r="B61" s="313" t="s">
        <v>847</v>
      </c>
      <c r="C61" s="49" t="s">
        <v>580</v>
      </c>
      <c r="D61" s="371">
        <f>IF(ISNA(VLOOKUP($A61,data!table,MATCH(D$4&amp;"-"&amp;51,data!tableheader,0),0)),"",IF(VLOOKUP($A61,data!table,MATCH(D$4&amp;"-"&amp;51,data!tableheader,0),0)="-","",VLOOKUP($A61,data!table,MATCH(D$4&amp;"-"&amp;51,data!tableheader,0),0)))</f>
      </c>
      <c r="E61" s="371">
        <f>IF(ISNA(VLOOKUP($A61,data!table,MATCH(E$4&amp;"-"&amp;51,data!tableheader,0),0)),"",IF(VLOOKUP($A61,data!table,MATCH(E$4&amp;"-"&amp;51,data!tableheader,0),0)="-","",VLOOKUP($A61,data!table,MATCH(E$4&amp;"-"&amp;51,data!tableheader,0),0)))</f>
      </c>
      <c r="F61" s="371">
        <f>IF(ISNA(VLOOKUP($A61,data!table,MATCH(F$4&amp;"-"&amp;51,data!tableheader,0),0)),"",IF(VLOOKUP($A61,data!table,MATCH(F$4&amp;"-"&amp;51,data!tableheader,0),0)="-","",VLOOKUP($A61,data!table,MATCH(F$4&amp;"-"&amp;51,data!tableheader,0),0)))</f>
      </c>
      <c r="G61" s="2"/>
      <c r="H61">
        <f>IF(ISNA(MATCH(A61,data!A:A,0)),0,1)</f>
        <v>0</v>
      </c>
    </row>
    <row r="62" spans="1:8" ht="25.5" customHeight="1">
      <c r="A62" s="236">
        <v>86</v>
      </c>
      <c r="B62" s="313" t="s">
        <v>847</v>
      </c>
      <c r="C62" s="49" t="s">
        <v>581</v>
      </c>
      <c r="D62" s="371">
        <f>IF(ISNA(VLOOKUP($A62,data!table,MATCH(D$4&amp;"-"&amp;51,data!tableheader,0),0)),"",IF(VLOOKUP($A62,data!table,MATCH(D$4&amp;"-"&amp;51,data!tableheader,0),0)="-","",VLOOKUP($A62,data!table,MATCH(D$4&amp;"-"&amp;51,data!tableheader,0),0)))</f>
      </c>
      <c r="E62" s="371">
        <f>IF(ISNA(VLOOKUP($A62,data!table,MATCH(E$4&amp;"-"&amp;51,data!tableheader,0),0)),"",IF(VLOOKUP($A62,data!table,MATCH(E$4&amp;"-"&amp;51,data!tableheader,0),0)="-","",VLOOKUP($A62,data!table,MATCH(E$4&amp;"-"&amp;51,data!tableheader,0),0)))</f>
      </c>
      <c r="F62" s="371">
        <f>IF(ISNA(VLOOKUP($A62,data!table,MATCH(F$4&amp;"-"&amp;51,data!tableheader,0),0)),"",IF(VLOOKUP($A62,data!table,MATCH(F$4&amp;"-"&amp;51,data!tableheader,0),0)="-","",VLOOKUP($A62,data!table,MATCH(F$4&amp;"-"&amp;51,data!tableheader,0),0)))</f>
      </c>
      <c r="G62" s="2"/>
      <c r="H62">
        <f>IF(ISNA(MATCH(A62,data!A:A,0)),0,1)</f>
        <v>0</v>
      </c>
    </row>
    <row r="63" spans="1:8" ht="25.5" customHeight="1">
      <c r="A63" s="155"/>
      <c r="B63" s="308"/>
      <c r="C63" s="51" t="s">
        <v>437</v>
      </c>
      <c r="D63" s="371">
        <f>IF(ISNA(VLOOKUP($A63,data!table,MATCH(D$4&amp;"-"&amp;51,data!tableheader,0),0)),"",IF(VLOOKUP($A63,data!table,MATCH(D$4&amp;"-"&amp;51,data!tableheader,0),0)="-","",VLOOKUP($A63,data!table,MATCH(D$4&amp;"-"&amp;51,data!tableheader,0),0)))</f>
      </c>
      <c r="E63" s="371">
        <f>IF(ISNA(VLOOKUP($A63,data!table,MATCH(E$4&amp;"-"&amp;51,data!tableheader,0),0)),"",IF(VLOOKUP($A63,data!table,MATCH(E$4&amp;"-"&amp;51,data!tableheader,0),0)="-","",VLOOKUP($A63,data!table,MATCH(E$4&amp;"-"&amp;51,data!tableheader,0),0)))</f>
      </c>
      <c r="F63" s="372">
        <f>IF(ISNA(VLOOKUP($A63,data!table,MATCH(F$4&amp;"-"&amp;51,data!tableheader,0),0)),"",IF(VLOOKUP($A63,data!table,MATCH(F$4&amp;"-"&amp;51,data!tableheader,0),0)="-","",VLOOKUP($A63,data!table,MATCH(F$4&amp;"-"&amp;51,data!tableheader,0),0)))</f>
      </c>
      <c r="G63" s="44"/>
      <c r="H63">
        <v>1</v>
      </c>
    </row>
    <row r="64" spans="1:7" ht="20.25" customHeight="1">
      <c r="A64" s="460" t="s">
        <v>585</v>
      </c>
      <c r="B64" s="481"/>
      <c r="C64" s="481"/>
      <c r="D64" s="461"/>
      <c r="E64" s="461"/>
      <c r="F64" s="461"/>
      <c r="G64" s="462"/>
    </row>
    <row r="65" spans="1:7" ht="21" customHeight="1">
      <c r="A65" s="475"/>
      <c r="B65" s="476"/>
      <c r="C65" s="476"/>
      <c r="D65" s="476"/>
      <c r="E65" s="476"/>
      <c r="F65" s="476"/>
      <c r="G65" s="477"/>
    </row>
    <row r="66" spans="1:7" ht="21" customHeight="1">
      <c r="A66" s="475"/>
      <c r="B66" s="476"/>
      <c r="C66" s="476"/>
      <c r="D66" s="476"/>
      <c r="E66" s="476"/>
      <c r="F66" s="476"/>
      <c r="G66" s="477"/>
    </row>
    <row r="67" spans="1:7" ht="21" customHeight="1">
      <c r="A67" s="475"/>
      <c r="B67" s="476"/>
      <c r="C67" s="476"/>
      <c r="D67" s="476"/>
      <c r="E67" s="476"/>
      <c r="F67" s="476"/>
      <c r="G67" s="477"/>
    </row>
    <row r="68" spans="1:7" ht="21" customHeight="1">
      <c r="A68" s="475"/>
      <c r="B68" s="476"/>
      <c r="C68" s="476"/>
      <c r="D68" s="476"/>
      <c r="E68" s="476"/>
      <c r="F68" s="476"/>
      <c r="G68" s="477"/>
    </row>
    <row r="69" spans="1:7" ht="21" customHeight="1">
      <c r="A69" s="478"/>
      <c r="B69" s="479"/>
      <c r="C69" s="479"/>
      <c r="D69" s="479"/>
      <c r="E69" s="479"/>
      <c r="F69" s="479"/>
      <c r="G69" s="480"/>
    </row>
  </sheetData>
  <sheetProtection/>
  <mergeCells count="11">
    <mergeCell ref="A69:G69"/>
    <mergeCell ref="A64:G64"/>
    <mergeCell ref="A65:G65"/>
    <mergeCell ref="A66:G66"/>
    <mergeCell ref="A67:G67"/>
    <mergeCell ref="C1:G1"/>
    <mergeCell ref="A2:G2"/>
    <mergeCell ref="A3:G3"/>
    <mergeCell ref="A4:A5"/>
    <mergeCell ref="C4:C5"/>
    <mergeCell ref="A68:G68"/>
  </mergeCells>
  <printOptions gridLines="1" horizontalCentered="1"/>
  <pageMargins left="0.1968503937007874" right="0.1968503937007874" top="0.984251968503937" bottom="0.7086614173228347" header="0.5118110236220472" footer="0.5118110236220472"/>
  <pageSetup horizontalDpi="600" verticalDpi="600" orientation="landscape" scale="65" r:id="rId2"/>
  <headerFooter alignWithMargins="0">
    <oddFooter>&amp;RSección 4: Productos Seleccionados Derivados de la Agricultura &amp;P/&amp;N</oddFooter>
  </headerFooter>
  <rowBreaks count="1" manualBreakCount="1">
    <brk id="50" max="255" man="1"/>
  </rowBreaks>
  <drawing r:id="rId1"/>
</worksheet>
</file>

<file path=xl/worksheets/sheet7.xml><?xml version="1.0" encoding="utf-8"?>
<worksheet xmlns="http://schemas.openxmlformats.org/spreadsheetml/2006/main" xmlns:r="http://schemas.openxmlformats.org/officeDocument/2006/relationships">
  <sheetPr codeName="Sheet10"/>
  <dimension ref="A1:H63"/>
  <sheetViews>
    <sheetView zoomScalePageLayoutView="0" workbookViewId="0" topLeftCell="A1">
      <selection activeCell="A1" sqref="A1"/>
    </sheetView>
  </sheetViews>
  <sheetFormatPr defaultColWidth="9.140625" defaultRowHeight="12.75"/>
  <cols>
    <col min="1" max="1" width="7.8515625" style="0" customWidth="1"/>
    <col min="2" max="2" width="29.8515625" style="0" customWidth="1"/>
    <col min="3" max="3" width="5.28125" style="0" customWidth="1"/>
    <col min="4" max="4" width="23.28125" style="0" bestFit="1" customWidth="1"/>
    <col min="5" max="5" width="43.421875" style="0" customWidth="1"/>
    <col min="6" max="6" width="8.140625" style="0" customWidth="1"/>
    <col min="7" max="7" width="24.28125" style="0" customWidth="1"/>
    <col min="8" max="8" width="43.421875" style="0" customWidth="1"/>
  </cols>
  <sheetData>
    <row r="1" spans="1:8" ht="55.5" customHeight="1">
      <c r="A1" s="248"/>
      <c r="B1" s="110" t="s">
        <v>586</v>
      </c>
      <c r="C1" s="111"/>
      <c r="D1" s="112"/>
      <c r="E1" s="112"/>
      <c r="F1" s="112"/>
      <c r="G1" s="112"/>
      <c r="H1" s="249"/>
    </row>
    <row r="2" spans="1:8" ht="36" customHeight="1" thickBot="1">
      <c r="A2" s="516" t="s">
        <v>389</v>
      </c>
      <c r="B2" s="517"/>
      <c r="C2" s="517"/>
      <c r="D2" s="517"/>
      <c r="E2" s="517"/>
      <c r="F2" s="517"/>
      <c r="G2" s="517"/>
      <c r="H2" s="518"/>
    </row>
    <row r="3" spans="1:8" ht="15.75" customHeight="1" thickBot="1">
      <c r="A3" s="250"/>
      <c r="B3" s="65"/>
      <c r="C3" s="526" t="s">
        <v>591</v>
      </c>
      <c r="D3" s="526"/>
      <c r="E3" s="527"/>
      <c r="F3" s="65" t="s">
        <v>592</v>
      </c>
      <c r="G3" s="65"/>
      <c r="H3" s="251"/>
    </row>
    <row r="4" spans="1:8" ht="15.75" customHeight="1" thickBot="1">
      <c r="A4" s="250" t="s">
        <v>587</v>
      </c>
      <c r="B4" s="73"/>
      <c r="C4" s="74"/>
      <c r="D4" s="74"/>
      <c r="E4" s="74"/>
      <c r="F4" s="74"/>
      <c r="G4" s="74"/>
      <c r="H4" s="252"/>
    </row>
    <row r="5" spans="1:8" ht="13.5" customHeight="1">
      <c r="A5" s="519" t="s">
        <v>588</v>
      </c>
      <c r="B5" s="520"/>
      <c r="C5" s="127" t="s">
        <v>589</v>
      </c>
      <c r="D5" s="75"/>
      <c r="E5" s="76"/>
      <c r="F5" s="75" t="s">
        <v>589</v>
      </c>
      <c r="G5" s="75"/>
      <c r="H5" s="76"/>
    </row>
    <row r="6" spans="1:8" ht="13.5" customHeight="1">
      <c r="A6" s="521"/>
      <c r="B6" s="522"/>
      <c r="C6" s="128" t="s">
        <v>590</v>
      </c>
      <c r="D6" s="66"/>
      <c r="E6" s="67"/>
      <c r="F6" s="66" t="s">
        <v>590</v>
      </c>
      <c r="G6" s="66"/>
      <c r="H6" s="67"/>
    </row>
    <row r="7" spans="1:8" ht="12.75">
      <c r="A7" s="521"/>
      <c r="B7" s="522"/>
      <c r="C7" s="129"/>
      <c r="D7" s="68"/>
      <c r="E7" s="69"/>
      <c r="F7" s="68"/>
      <c r="G7" s="68"/>
      <c r="H7" s="69"/>
    </row>
    <row r="8" spans="1:8" ht="13.5" customHeight="1">
      <c r="A8" s="521"/>
      <c r="B8" s="522"/>
      <c r="C8" s="129"/>
      <c r="D8" s="68"/>
      <c r="E8" s="69"/>
      <c r="F8" s="68"/>
      <c r="G8" s="68"/>
      <c r="H8" s="69"/>
    </row>
    <row r="9" spans="1:8" ht="13.5" customHeight="1">
      <c r="A9" s="521"/>
      <c r="B9" s="522"/>
      <c r="C9" s="130" t="s">
        <v>135</v>
      </c>
      <c r="D9" s="70"/>
      <c r="E9" s="71"/>
      <c r="F9" s="70" t="s">
        <v>135</v>
      </c>
      <c r="G9" s="70"/>
      <c r="H9" s="71"/>
    </row>
    <row r="10" spans="1:8" ht="13.5" customHeight="1">
      <c r="A10" s="521"/>
      <c r="B10" s="522"/>
      <c r="C10" s="128" t="s">
        <v>136</v>
      </c>
      <c r="D10" s="66"/>
      <c r="E10" s="67"/>
      <c r="F10" s="66" t="s">
        <v>136</v>
      </c>
      <c r="G10" s="66"/>
      <c r="H10" s="67"/>
    </row>
    <row r="11" spans="1:8" ht="13.5" customHeight="1" thickBot="1">
      <c r="A11" s="521"/>
      <c r="B11" s="522"/>
      <c r="C11" s="131" t="s">
        <v>137</v>
      </c>
      <c r="D11" s="80"/>
      <c r="E11" s="78"/>
      <c r="F11" s="80" t="s">
        <v>137</v>
      </c>
      <c r="G11" s="80"/>
      <c r="H11" s="78"/>
    </row>
    <row r="12" spans="1:8" ht="15.75" customHeight="1" thickBot="1">
      <c r="A12" s="523" t="s">
        <v>390</v>
      </c>
      <c r="B12" s="524"/>
      <c r="C12" s="524"/>
      <c r="D12" s="524"/>
      <c r="E12" s="524"/>
      <c r="F12" s="524"/>
      <c r="G12" s="524"/>
      <c r="H12" s="251"/>
    </row>
    <row r="13" spans="1:8" ht="8.25" customHeight="1">
      <c r="A13" s="521" t="s">
        <v>352</v>
      </c>
      <c r="B13" s="522"/>
      <c r="C13" s="118"/>
      <c r="D13" s="84"/>
      <c r="E13" s="116"/>
      <c r="F13" s="122"/>
      <c r="G13" s="84"/>
      <c r="H13" s="253"/>
    </row>
    <row r="14" spans="1:8" ht="15.75" customHeight="1">
      <c r="A14" s="521"/>
      <c r="B14" s="525"/>
      <c r="C14" s="117" t="s">
        <v>138</v>
      </c>
      <c r="D14" s="85" t="s">
        <v>593</v>
      </c>
      <c r="E14" s="79"/>
      <c r="F14" s="117" t="s">
        <v>138</v>
      </c>
      <c r="G14" s="85" t="s">
        <v>593</v>
      </c>
      <c r="H14" s="254"/>
    </row>
    <row r="15" spans="1:8" ht="15.75" customHeight="1">
      <c r="A15" s="521"/>
      <c r="B15" s="525"/>
      <c r="C15" s="117" t="s">
        <v>138</v>
      </c>
      <c r="D15" s="85" t="s">
        <v>594</v>
      </c>
      <c r="E15" s="79"/>
      <c r="F15" s="117" t="s">
        <v>138</v>
      </c>
      <c r="G15" s="85" t="s">
        <v>494</v>
      </c>
      <c r="H15" s="254"/>
    </row>
    <row r="16" spans="1:8" ht="8.25" customHeight="1" thickBot="1">
      <c r="A16" s="521"/>
      <c r="B16" s="525"/>
      <c r="C16" s="119"/>
      <c r="D16" s="120"/>
      <c r="E16" s="121"/>
      <c r="F16" s="123"/>
      <c r="G16" s="121"/>
      <c r="H16" s="255"/>
    </row>
    <row r="17" spans="1:8" ht="15.75" customHeight="1" thickBot="1">
      <c r="A17" s="491" t="s">
        <v>102</v>
      </c>
      <c r="B17" s="492"/>
      <c r="C17" s="492"/>
      <c r="D17" s="492"/>
      <c r="E17" s="492"/>
      <c r="F17" s="492"/>
      <c r="G17" s="492"/>
      <c r="H17" s="251"/>
    </row>
    <row r="18" spans="1:8" ht="8.25" customHeight="1">
      <c r="A18" s="488" t="s">
        <v>391</v>
      </c>
      <c r="B18" s="489"/>
      <c r="C18" s="118"/>
      <c r="D18" s="84"/>
      <c r="E18" s="116"/>
      <c r="F18" s="122"/>
      <c r="G18" s="84"/>
      <c r="H18" s="253"/>
    </row>
    <row r="19" spans="1:8" ht="15.75" customHeight="1">
      <c r="A19" s="488"/>
      <c r="B19" s="490"/>
      <c r="C19" s="117" t="s">
        <v>138</v>
      </c>
      <c r="D19" s="85" t="s">
        <v>595</v>
      </c>
      <c r="E19" s="79"/>
      <c r="F19" s="117" t="s">
        <v>138</v>
      </c>
      <c r="G19" s="85" t="s">
        <v>595</v>
      </c>
      <c r="H19" s="254"/>
    </row>
    <row r="20" spans="1:8" ht="15.75" customHeight="1">
      <c r="A20" s="488"/>
      <c r="B20" s="490"/>
      <c r="C20" s="117" t="s">
        <v>138</v>
      </c>
      <c r="D20" s="85" t="s">
        <v>392</v>
      </c>
      <c r="E20" s="79"/>
      <c r="F20" s="117" t="s">
        <v>138</v>
      </c>
      <c r="G20" s="85" t="s">
        <v>392</v>
      </c>
      <c r="H20" s="254"/>
    </row>
    <row r="21" spans="1:8" ht="15.75" customHeight="1">
      <c r="A21" s="488"/>
      <c r="B21" s="490"/>
      <c r="C21" s="117" t="s">
        <v>138</v>
      </c>
      <c r="D21" s="85" t="s">
        <v>596</v>
      </c>
      <c r="E21" s="79"/>
      <c r="F21" s="117" t="s">
        <v>138</v>
      </c>
      <c r="G21" s="85" t="s">
        <v>596</v>
      </c>
      <c r="H21" s="254"/>
    </row>
    <row r="22" spans="1:8" ht="15.75" customHeight="1">
      <c r="A22" s="488"/>
      <c r="B22" s="490"/>
      <c r="C22" s="117" t="s">
        <v>138</v>
      </c>
      <c r="D22" s="85" t="s">
        <v>597</v>
      </c>
      <c r="E22" s="79"/>
      <c r="F22" s="117" t="s">
        <v>138</v>
      </c>
      <c r="G22" s="85" t="s">
        <v>597</v>
      </c>
      <c r="H22" s="254"/>
    </row>
    <row r="23" spans="1:8" ht="15.75" customHeight="1">
      <c r="A23" s="488"/>
      <c r="B23" s="490"/>
      <c r="C23" s="117" t="s">
        <v>138</v>
      </c>
      <c r="D23" s="85" t="s">
        <v>598</v>
      </c>
      <c r="E23" s="79"/>
      <c r="F23" s="117" t="s">
        <v>138</v>
      </c>
      <c r="G23" s="85" t="s">
        <v>495</v>
      </c>
      <c r="H23" s="254"/>
    </row>
    <row r="24" spans="1:8" ht="15.75" customHeight="1">
      <c r="A24" s="488"/>
      <c r="B24" s="490"/>
      <c r="C24" s="117" t="s">
        <v>138</v>
      </c>
      <c r="D24" s="85" t="s">
        <v>599</v>
      </c>
      <c r="E24" s="79"/>
      <c r="F24" s="117" t="s">
        <v>138</v>
      </c>
      <c r="G24" s="85" t="s">
        <v>496</v>
      </c>
      <c r="H24" s="254"/>
    </row>
    <row r="25" spans="1:8" ht="8.25" customHeight="1" thickBot="1">
      <c r="A25" s="488"/>
      <c r="B25" s="490"/>
      <c r="C25" s="119"/>
      <c r="D25" s="120"/>
      <c r="E25" s="121"/>
      <c r="F25" s="123"/>
      <c r="G25" s="121"/>
      <c r="H25" s="255"/>
    </row>
    <row r="26" spans="1:8" ht="15.75" customHeight="1" thickBot="1">
      <c r="A26" s="491" t="s">
        <v>600</v>
      </c>
      <c r="B26" s="492"/>
      <c r="C26" s="492"/>
      <c r="D26" s="492"/>
      <c r="E26" s="492"/>
      <c r="F26" s="492"/>
      <c r="G26" s="492"/>
      <c r="H26" s="251"/>
    </row>
    <row r="27" spans="1:8" ht="8.25" customHeight="1">
      <c r="A27" s="495" t="s">
        <v>602</v>
      </c>
      <c r="B27" s="490"/>
      <c r="C27" s="118"/>
      <c r="D27" s="84"/>
      <c r="E27" s="116"/>
      <c r="F27" s="118"/>
      <c r="G27" s="84"/>
      <c r="H27" s="253"/>
    </row>
    <row r="28" spans="1:8" ht="15.75" customHeight="1">
      <c r="A28" s="488"/>
      <c r="B28" s="490"/>
      <c r="C28" s="117" t="s">
        <v>138</v>
      </c>
      <c r="D28" s="85" t="s">
        <v>603</v>
      </c>
      <c r="E28" s="79"/>
      <c r="F28" s="117" t="s">
        <v>138</v>
      </c>
      <c r="G28" s="85" t="s">
        <v>603</v>
      </c>
      <c r="H28" s="254"/>
    </row>
    <row r="29" spans="1:8" ht="15.75" customHeight="1">
      <c r="A29" s="488"/>
      <c r="B29" s="490"/>
      <c r="C29" s="117" t="s">
        <v>138</v>
      </c>
      <c r="D29" s="85" t="s">
        <v>599</v>
      </c>
      <c r="E29" s="79"/>
      <c r="F29" s="117" t="s">
        <v>138</v>
      </c>
      <c r="G29" s="85" t="s">
        <v>604</v>
      </c>
      <c r="H29" s="254"/>
    </row>
    <row r="30" spans="1:8" ht="8.25" customHeight="1" thickBot="1">
      <c r="A30" s="488"/>
      <c r="B30" s="490"/>
      <c r="C30" s="124"/>
      <c r="D30" s="125"/>
      <c r="E30" s="125"/>
      <c r="F30" s="123"/>
      <c r="G30" s="126"/>
      <c r="H30" s="136"/>
    </row>
    <row r="31" spans="1:8" ht="15.75" customHeight="1" thickBot="1">
      <c r="A31" s="491" t="s">
        <v>610</v>
      </c>
      <c r="B31" s="492"/>
      <c r="C31" s="492"/>
      <c r="D31" s="492"/>
      <c r="E31" s="492"/>
      <c r="F31" s="496"/>
      <c r="G31" s="496"/>
      <c r="H31" s="256"/>
    </row>
    <row r="32" spans="1:8" ht="8.25" customHeight="1">
      <c r="A32" s="508" t="s">
        <v>605</v>
      </c>
      <c r="B32" s="509"/>
      <c r="C32" s="118"/>
      <c r="D32" s="115"/>
      <c r="E32" s="116"/>
      <c r="F32" s="118"/>
      <c r="G32" s="84"/>
      <c r="H32" s="253"/>
    </row>
    <row r="33" spans="1:8" ht="15.75" customHeight="1">
      <c r="A33" s="510"/>
      <c r="B33" s="511"/>
      <c r="C33" s="117" t="s">
        <v>138</v>
      </c>
      <c r="D33" s="85" t="s">
        <v>601</v>
      </c>
      <c r="E33" s="79"/>
      <c r="F33" s="117" t="s">
        <v>138</v>
      </c>
      <c r="G33" s="85" t="s">
        <v>497</v>
      </c>
      <c r="H33" s="254"/>
    </row>
    <row r="34" spans="1:8" ht="15.75" customHeight="1">
      <c r="A34" s="510"/>
      <c r="B34" s="511"/>
      <c r="C34" s="117" t="s">
        <v>138</v>
      </c>
      <c r="D34" s="85" t="s">
        <v>606</v>
      </c>
      <c r="E34" s="79"/>
      <c r="F34" s="117" t="s">
        <v>138</v>
      </c>
      <c r="G34" s="85" t="s">
        <v>499</v>
      </c>
      <c r="H34" s="254"/>
    </row>
    <row r="35" spans="1:8" ht="15.75" customHeight="1">
      <c r="A35" s="510"/>
      <c r="B35" s="511"/>
      <c r="C35" s="117" t="s">
        <v>138</v>
      </c>
      <c r="D35" s="85" t="s">
        <v>607</v>
      </c>
      <c r="E35" s="79"/>
      <c r="F35" s="117" t="s">
        <v>138</v>
      </c>
      <c r="G35" s="85" t="s">
        <v>498</v>
      </c>
      <c r="H35" s="254"/>
    </row>
    <row r="36" spans="1:8" ht="15.75" customHeight="1">
      <c r="A36" s="510"/>
      <c r="B36" s="511"/>
      <c r="C36" s="117" t="s">
        <v>138</v>
      </c>
      <c r="D36" s="85" t="s">
        <v>608</v>
      </c>
      <c r="E36" s="79"/>
      <c r="F36" s="117" t="s">
        <v>138</v>
      </c>
      <c r="G36" s="85" t="s">
        <v>500</v>
      </c>
      <c r="H36" s="254"/>
    </row>
    <row r="37" spans="1:8" ht="15.75" customHeight="1">
      <c r="A37" s="510"/>
      <c r="B37" s="511"/>
      <c r="C37" s="117" t="s">
        <v>138</v>
      </c>
      <c r="D37" s="85" t="s">
        <v>609</v>
      </c>
      <c r="E37" s="80"/>
      <c r="F37" s="117" t="s">
        <v>138</v>
      </c>
      <c r="G37" s="85" t="s">
        <v>501</v>
      </c>
      <c r="H37" s="78"/>
    </row>
    <row r="38" spans="1:8" ht="8.25" customHeight="1" thickBot="1">
      <c r="A38" s="510"/>
      <c r="B38" s="511"/>
      <c r="C38" s="81"/>
      <c r="D38" s="82"/>
      <c r="E38" s="79"/>
      <c r="F38" s="81"/>
      <c r="G38" s="72"/>
      <c r="H38" s="254"/>
    </row>
    <row r="39" spans="1:8" ht="15.75" customHeight="1" thickBot="1">
      <c r="A39" s="491"/>
      <c r="B39" s="492"/>
      <c r="C39" s="492"/>
      <c r="D39" s="492"/>
      <c r="E39" s="492"/>
      <c r="F39" s="492"/>
      <c r="G39" s="492"/>
      <c r="H39" s="251"/>
    </row>
    <row r="40" spans="1:8" ht="15.75" customHeight="1" thickBot="1">
      <c r="A40" s="493" t="s">
        <v>393</v>
      </c>
      <c r="B40" s="494"/>
      <c r="C40" s="494"/>
      <c r="D40" s="494"/>
      <c r="E40" s="494"/>
      <c r="F40" s="494"/>
      <c r="G40" s="494"/>
      <c r="H40" s="257"/>
    </row>
    <row r="41" spans="1:8" ht="9.75" customHeight="1">
      <c r="A41" s="258"/>
      <c r="B41" s="77"/>
      <c r="C41" s="132"/>
      <c r="D41" s="133"/>
      <c r="E41" s="134"/>
      <c r="F41" s="132"/>
      <c r="G41" s="133"/>
      <c r="H41" s="134"/>
    </row>
    <row r="42" spans="1:8" ht="15.75" customHeight="1">
      <c r="A42" s="495" t="s">
        <v>612</v>
      </c>
      <c r="B42" s="507"/>
      <c r="C42" s="117"/>
      <c r="D42" s="500" t="s">
        <v>614</v>
      </c>
      <c r="E42" s="501"/>
      <c r="F42" s="117"/>
      <c r="G42" s="500" t="s">
        <v>614</v>
      </c>
      <c r="H42" s="501"/>
    </row>
    <row r="43" spans="1:8" ht="15.75" customHeight="1">
      <c r="A43" s="495"/>
      <c r="B43" s="507"/>
      <c r="C43" s="117"/>
      <c r="D43" s="500" t="s">
        <v>615</v>
      </c>
      <c r="E43" s="501"/>
      <c r="F43" s="117"/>
      <c r="G43" s="500" t="s">
        <v>615</v>
      </c>
      <c r="H43" s="501"/>
    </row>
    <row r="44" spans="1:8" ht="15.75" customHeight="1">
      <c r="A44" s="495"/>
      <c r="B44" s="507"/>
      <c r="C44" s="117"/>
      <c r="D44" s="500" t="s">
        <v>111</v>
      </c>
      <c r="E44" s="501"/>
      <c r="F44" s="117"/>
      <c r="G44" s="500" t="s">
        <v>111</v>
      </c>
      <c r="H44" s="501"/>
    </row>
    <row r="45" spans="1:8" ht="15.75" customHeight="1">
      <c r="A45" s="495"/>
      <c r="B45" s="507"/>
      <c r="C45" s="117"/>
      <c r="D45" s="500" t="s">
        <v>616</v>
      </c>
      <c r="E45" s="501"/>
      <c r="F45" s="117"/>
      <c r="G45" s="500" t="s">
        <v>503</v>
      </c>
      <c r="H45" s="501"/>
    </row>
    <row r="46" spans="1:8" ht="15.75" customHeight="1">
      <c r="A46" s="495"/>
      <c r="B46" s="507"/>
      <c r="C46" s="117"/>
      <c r="D46" s="85" t="s">
        <v>599</v>
      </c>
      <c r="E46" s="78"/>
      <c r="F46" s="117"/>
      <c r="G46" s="85" t="s">
        <v>502</v>
      </c>
      <c r="H46" s="78"/>
    </row>
    <row r="47" spans="1:8" ht="13.5" thickBot="1">
      <c r="A47" s="495"/>
      <c r="B47" s="507"/>
      <c r="C47" s="119"/>
      <c r="D47" s="135"/>
      <c r="E47" s="136"/>
      <c r="F47" s="119"/>
      <c r="G47" s="126"/>
      <c r="H47" s="136"/>
    </row>
    <row r="48" spans="1:8" ht="15.75" customHeight="1" thickBot="1">
      <c r="A48" s="491" t="s">
        <v>613</v>
      </c>
      <c r="B48" s="492"/>
      <c r="C48" s="492"/>
      <c r="D48" s="492"/>
      <c r="E48" s="492"/>
      <c r="F48" s="492"/>
      <c r="G48" s="492"/>
      <c r="H48" s="251"/>
    </row>
    <row r="49" spans="1:8" ht="7.5" customHeight="1">
      <c r="A49" s="508" t="s">
        <v>618</v>
      </c>
      <c r="B49" s="509"/>
      <c r="C49" s="118"/>
      <c r="D49" s="115"/>
      <c r="E49" s="116"/>
      <c r="F49" s="84"/>
      <c r="G49" s="84"/>
      <c r="H49" s="253"/>
    </row>
    <row r="50" spans="1:8" ht="30" customHeight="1">
      <c r="A50" s="510"/>
      <c r="B50" s="511"/>
      <c r="C50" s="502" t="s">
        <v>617</v>
      </c>
      <c r="D50" s="503"/>
      <c r="E50" s="503"/>
      <c r="F50" s="503"/>
      <c r="G50" s="503"/>
      <c r="H50" s="504"/>
    </row>
    <row r="51" spans="1:8" ht="30" customHeight="1">
      <c r="A51" s="510"/>
      <c r="B51" s="511"/>
      <c r="C51" s="485"/>
      <c r="D51" s="486"/>
      <c r="E51" s="486"/>
      <c r="F51" s="486"/>
      <c r="G51" s="486"/>
      <c r="H51" s="487"/>
    </row>
    <row r="52" spans="1:8" ht="30" customHeight="1">
      <c r="A52" s="510"/>
      <c r="B52" s="511"/>
      <c r="C52" s="482"/>
      <c r="D52" s="483"/>
      <c r="E52" s="483"/>
      <c r="F52" s="483"/>
      <c r="G52" s="483"/>
      <c r="H52" s="484"/>
    </row>
    <row r="53" spans="1:8" ht="30" customHeight="1">
      <c r="A53" s="510"/>
      <c r="B53" s="511"/>
      <c r="C53" s="502" t="s">
        <v>353</v>
      </c>
      <c r="D53" s="503"/>
      <c r="E53" s="503"/>
      <c r="F53" s="503"/>
      <c r="G53" s="503"/>
      <c r="H53" s="504"/>
    </row>
    <row r="54" spans="1:8" ht="30" customHeight="1">
      <c r="A54" s="510"/>
      <c r="B54" s="511"/>
      <c r="C54" s="497"/>
      <c r="D54" s="498"/>
      <c r="E54" s="498"/>
      <c r="F54" s="498"/>
      <c r="G54" s="498"/>
      <c r="H54" s="499"/>
    </row>
    <row r="55" spans="1:8" ht="30" customHeight="1">
      <c r="A55" s="510"/>
      <c r="B55" s="511"/>
      <c r="C55" s="497"/>
      <c r="D55" s="498"/>
      <c r="E55" s="498"/>
      <c r="F55" s="498"/>
      <c r="G55" s="498"/>
      <c r="H55" s="499"/>
    </row>
    <row r="56" spans="1:8" ht="30" customHeight="1">
      <c r="A56" s="510"/>
      <c r="B56" s="511"/>
      <c r="C56" s="502" t="s">
        <v>394</v>
      </c>
      <c r="D56" s="503"/>
      <c r="E56" s="503"/>
      <c r="F56" s="503"/>
      <c r="G56" s="503"/>
      <c r="H56" s="504"/>
    </row>
    <row r="57" spans="1:8" ht="30" customHeight="1">
      <c r="A57" s="510"/>
      <c r="B57" s="511"/>
      <c r="C57" s="482"/>
      <c r="D57" s="483"/>
      <c r="E57" s="483"/>
      <c r="F57" s="483"/>
      <c r="G57" s="483"/>
      <c r="H57" s="484"/>
    </row>
    <row r="58" spans="1:8" ht="30" customHeight="1">
      <c r="A58" s="510"/>
      <c r="B58" s="511"/>
      <c r="C58" s="482"/>
      <c r="D58" s="483"/>
      <c r="E58" s="483"/>
      <c r="F58" s="483"/>
      <c r="G58" s="483"/>
      <c r="H58" s="484"/>
    </row>
    <row r="59" spans="1:8" ht="30" customHeight="1">
      <c r="A59" s="510"/>
      <c r="B59" s="511"/>
      <c r="C59" s="502" t="s">
        <v>395</v>
      </c>
      <c r="D59" s="381"/>
      <c r="E59" s="381"/>
      <c r="F59" s="381"/>
      <c r="G59" s="381"/>
      <c r="H59" s="382"/>
    </row>
    <row r="60" spans="1:8" ht="30" customHeight="1">
      <c r="A60" s="510"/>
      <c r="B60" s="511"/>
      <c r="C60" s="482"/>
      <c r="D60" s="483"/>
      <c r="E60" s="483"/>
      <c r="F60" s="483"/>
      <c r="G60" s="483"/>
      <c r="H60" s="484"/>
    </row>
    <row r="61" spans="1:8" ht="30" customHeight="1">
      <c r="A61" s="510"/>
      <c r="B61" s="511"/>
      <c r="C61" s="482"/>
      <c r="D61" s="505"/>
      <c r="E61" s="505"/>
      <c r="F61" s="505"/>
      <c r="G61" s="505"/>
      <c r="H61" s="506"/>
    </row>
    <row r="62" spans="1:8" ht="8.25" customHeight="1" thickBot="1">
      <c r="A62" s="512"/>
      <c r="B62" s="513"/>
      <c r="C62" s="514"/>
      <c r="D62" s="515"/>
      <c r="E62" s="515"/>
      <c r="F62" s="515"/>
      <c r="G62" s="515"/>
      <c r="H62" s="113"/>
    </row>
    <row r="63" spans="1:8" ht="15.75" customHeight="1" thickBot="1">
      <c r="A63" s="491"/>
      <c r="B63" s="492"/>
      <c r="C63" s="492"/>
      <c r="D63" s="492"/>
      <c r="E63" s="492"/>
      <c r="F63" s="492"/>
      <c r="G63" s="492"/>
      <c r="H63" s="251"/>
    </row>
  </sheetData>
  <sheetProtection/>
  <mergeCells count="38">
    <mergeCell ref="G44:H44"/>
    <mergeCell ref="G45:H45"/>
    <mergeCell ref="A32:B38"/>
    <mergeCell ref="D42:E42"/>
    <mergeCell ref="D43:E43"/>
    <mergeCell ref="D44:E44"/>
    <mergeCell ref="A39:G39"/>
    <mergeCell ref="D45:E45"/>
    <mergeCell ref="C62:G62"/>
    <mergeCell ref="C58:H58"/>
    <mergeCell ref="C57:H57"/>
    <mergeCell ref="A2:H2"/>
    <mergeCell ref="A17:G17"/>
    <mergeCell ref="A5:B11"/>
    <mergeCell ref="A12:G12"/>
    <mergeCell ref="A13:B16"/>
    <mergeCell ref="C3:E3"/>
    <mergeCell ref="G42:H42"/>
    <mergeCell ref="A63:G63"/>
    <mergeCell ref="C53:H53"/>
    <mergeCell ref="C56:H56"/>
    <mergeCell ref="C50:H50"/>
    <mergeCell ref="C61:H61"/>
    <mergeCell ref="A26:G26"/>
    <mergeCell ref="A42:B47"/>
    <mergeCell ref="C52:H52"/>
    <mergeCell ref="A49:B62"/>
    <mergeCell ref="C59:H59"/>
    <mergeCell ref="C60:H60"/>
    <mergeCell ref="C51:H51"/>
    <mergeCell ref="A18:B25"/>
    <mergeCell ref="A48:G48"/>
    <mergeCell ref="A40:G40"/>
    <mergeCell ref="A27:B30"/>
    <mergeCell ref="A31:G31"/>
    <mergeCell ref="C54:H54"/>
    <mergeCell ref="C55:H55"/>
    <mergeCell ref="G43:H43"/>
  </mergeCells>
  <printOptions horizontalCentered="1"/>
  <pageMargins left="0.1968503937007874" right="0.1968503937007874" top="0.984251968503937" bottom="0.7086614173228347" header="0.5118110236220472" footer="0.5118110236220472"/>
  <pageSetup horizontalDpi="600" verticalDpi="600" orientation="landscape" paperSize="9" scale="75" r:id="rId2"/>
  <headerFooter alignWithMargins="0">
    <oddFooter>&amp;RMetadatos &amp;P/&amp;N</oddFooter>
  </headerFooter>
  <rowBreaks count="1" manualBreakCount="1">
    <brk id="39" max="255" man="1"/>
  </rowBreaks>
  <drawing r:id="rId1"/>
</worksheet>
</file>

<file path=xl/worksheets/sheet8.xml><?xml version="1.0" encoding="utf-8"?>
<worksheet xmlns="http://schemas.openxmlformats.org/spreadsheetml/2006/main" xmlns:r="http://schemas.openxmlformats.org/officeDocument/2006/relationships">
  <sheetPr codeName="Sheet11"/>
  <dimension ref="A1:H209"/>
  <sheetViews>
    <sheetView zoomScalePageLayoutView="0" workbookViewId="0" topLeftCell="A198">
      <selection activeCell="A1" sqref="A1"/>
    </sheetView>
  </sheetViews>
  <sheetFormatPr defaultColWidth="9.140625" defaultRowHeight="12.75"/>
  <cols>
    <col min="1" max="1" width="10.57421875" style="0" customWidth="1"/>
    <col min="2" max="2" width="28.57421875" style="0" customWidth="1"/>
    <col min="3" max="3" width="49.00390625" style="0" customWidth="1"/>
    <col min="4" max="4" width="17.421875" style="0" customWidth="1"/>
    <col min="6" max="6" width="22.7109375" style="0" customWidth="1"/>
    <col min="7" max="7" width="17.00390625" style="0" customWidth="1"/>
    <col min="8" max="8" width="19.00390625" style="0" customWidth="1"/>
  </cols>
  <sheetData>
    <row r="1" spans="1:8" ht="55.5" customHeight="1">
      <c r="A1" s="106"/>
      <c r="B1" s="530" t="s">
        <v>276</v>
      </c>
      <c r="C1" s="530"/>
      <c r="D1" s="530"/>
      <c r="E1" s="530"/>
      <c r="F1" s="530"/>
      <c r="G1" s="530"/>
      <c r="H1" s="93"/>
    </row>
    <row r="2" spans="1:8" ht="41.25" customHeight="1">
      <c r="A2" s="533" t="s">
        <v>396</v>
      </c>
      <c r="B2" s="534"/>
      <c r="C2" s="534"/>
      <c r="D2" s="534"/>
      <c r="E2" s="534"/>
      <c r="F2" s="534"/>
      <c r="G2" s="534"/>
      <c r="H2" s="535"/>
    </row>
    <row r="3" spans="1:8" ht="26.25" customHeight="1">
      <c r="A3" s="260"/>
      <c r="B3" s="259" t="s">
        <v>638</v>
      </c>
      <c r="C3" s="206"/>
      <c r="D3" s="206"/>
      <c r="E3" s="206"/>
      <c r="F3" s="206"/>
      <c r="G3" s="53"/>
      <c r="H3" s="104"/>
    </row>
    <row r="4" spans="1:8" ht="6" customHeight="1">
      <c r="A4" s="531"/>
      <c r="B4" s="532"/>
      <c r="C4" s="532"/>
      <c r="D4" s="532"/>
      <c r="E4" s="532"/>
      <c r="F4" s="532"/>
      <c r="G4" s="532"/>
      <c r="H4" s="104"/>
    </row>
    <row r="5" spans="1:8" ht="34.5" customHeight="1">
      <c r="A5" s="105"/>
      <c r="B5" s="42" t="s">
        <v>619</v>
      </c>
      <c r="C5" s="528" t="s">
        <v>491</v>
      </c>
      <c r="D5" s="528"/>
      <c r="E5" s="528"/>
      <c r="F5" s="528"/>
      <c r="G5" s="528"/>
      <c r="H5" s="103"/>
    </row>
    <row r="6" spans="1:8" ht="12.75">
      <c r="A6" s="37"/>
      <c r="B6" s="54"/>
      <c r="C6" s="1"/>
      <c r="D6" s="1"/>
      <c r="E6" s="1"/>
      <c r="F6" s="1"/>
      <c r="G6" s="1"/>
      <c r="H6" s="2"/>
    </row>
    <row r="7" spans="1:8" ht="12.75">
      <c r="A7" s="37"/>
      <c r="B7" s="55" t="s">
        <v>620</v>
      </c>
      <c r="C7" s="55" t="s">
        <v>623</v>
      </c>
      <c r="D7" s="1"/>
      <c r="E7" s="1"/>
      <c r="F7" s="1"/>
      <c r="G7" s="1"/>
      <c r="H7" s="2"/>
    </row>
    <row r="8" spans="1:8" ht="12.75">
      <c r="A8" s="37"/>
      <c r="B8" s="55" t="s">
        <v>621</v>
      </c>
      <c r="C8" s="1" t="s">
        <v>624</v>
      </c>
      <c r="D8" s="1"/>
      <c r="E8" s="1"/>
      <c r="F8" s="1"/>
      <c r="G8" s="1"/>
      <c r="H8" s="2"/>
    </row>
    <row r="9" spans="1:8" ht="12.75">
      <c r="A9" s="37"/>
      <c r="B9" s="55"/>
      <c r="C9" s="1" t="s">
        <v>75</v>
      </c>
      <c r="D9" s="1"/>
      <c r="E9" s="1"/>
      <c r="F9" s="1"/>
      <c r="G9" s="1"/>
      <c r="H9" s="2"/>
    </row>
    <row r="10" spans="1:8" ht="12.75">
      <c r="A10" s="37"/>
      <c r="B10" s="55"/>
      <c r="C10" s="1" t="s">
        <v>397</v>
      </c>
      <c r="D10" s="1"/>
      <c r="E10" s="1"/>
      <c r="F10" s="1"/>
      <c r="G10" s="1"/>
      <c r="H10" s="2"/>
    </row>
    <row r="11" spans="1:8" ht="12.75">
      <c r="A11" s="37"/>
      <c r="B11" s="55"/>
      <c r="C11" s="1" t="s">
        <v>558</v>
      </c>
      <c r="D11" s="1"/>
      <c r="E11" s="1"/>
      <c r="F11" s="1"/>
      <c r="G11" s="1"/>
      <c r="H11" s="2"/>
    </row>
    <row r="12" spans="1:8" ht="12.75">
      <c r="A12" s="37"/>
      <c r="B12" s="55"/>
      <c r="C12" s="1" t="s">
        <v>559</v>
      </c>
      <c r="D12" s="1"/>
      <c r="E12" s="1"/>
      <c r="F12" s="1"/>
      <c r="G12" s="1"/>
      <c r="H12" s="2"/>
    </row>
    <row r="13" spans="1:8" ht="12.75">
      <c r="A13" s="37"/>
      <c r="B13" s="55"/>
      <c r="C13" s="1" t="s">
        <v>398</v>
      </c>
      <c r="D13" s="1"/>
      <c r="E13" s="1"/>
      <c r="F13" s="1"/>
      <c r="G13" s="1"/>
      <c r="H13" s="2"/>
    </row>
    <row r="14" spans="1:8" ht="12.75">
      <c r="A14" s="37"/>
      <c r="B14" s="55"/>
      <c r="C14" s="1"/>
      <c r="D14" s="1"/>
      <c r="E14" s="1"/>
      <c r="F14" s="1"/>
      <c r="G14" s="1"/>
      <c r="H14" s="2"/>
    </row>
    <row r="15" spans="1:8" ht="12.75" customHeight="1">
      <c r="A15" s="37"/>
      <c r="B15" s="55" t="s">
        <v>622</v>
      </c>
      <c r="C15" s="536" t="s">
        <v>399</v>
      </c>
      <c r="D15" s="536"/>
      <c r="E15" s="536"/>
      <c r="F15" s="536"/>
      <c r="G15" s="536"/>
      <c r="H15" s="537"/>
    </row>
    <row r="16" spans="1:8" ht="12.75">
      <c r="A16" s="37"/>
      <c r="B16" s="55"/>
      <c r="C16" s="536"/>
      <c r="D16" s="536"/>
      <c r="E16" s="536"/>
      <c r="F16" s="536"/>
      <c r="G16" s="536"/>
      <c r="H16" s="537"/>
    </row>
    <row r="17" spans="1:8" ht="12.75">
      <c r="A17" s="37"/>
      <c r="B17" s="55"/>
      <c r="C17" s="208" t="s">
        <v>76</v>
      </c>
      <c r="D17" s="1"/>
      <c r="E17" s="1"/>
      <c r="F17" s="1"/>
      <c r="G17" s="1"/>
      <c r="H17" s="2"/>
    </row>
    <row r="18" spans="1:8" ht="12.75">
      <c r="A18" s="37"/>
      <c r="B18" s="55"/>
      <c r="C18" s="1" t="s">
        <v>77</v>
      </c>
      <c r="D18" s="1"/>
      <c r="E18" s="1"/>
      <c r="F18" s="1"/>
      <c r="G18" s="1"/>
      <c r="H18" s="2"/>
    </row>
    <row r="19" spans="1:8" ht="12.75">
      <c r="A19" s="37"/>
      <c r="B19" s="55"/>
      <c r="C19" s="1" t="s">
        <v>561</v>
      </c>
      <c r="D19" s="1"/>
      <c r="E19" s="1"/>
      <c r="F19" s="1"/>
      <c r="G19" s="1"/>
      <c r="H19" s="2"/>
    </row>
    <row r="20" spans="1:8" ht="12.75">
      <c r="A20" s="37"/>
      <c r="B20" s="55"/>
      <c r="C20" s="208" t="s">
        <v>560</v>
      </c>
      <c r="D20" s="1"/>
      <c r="E20" s="1"/>
      <c r="F20" s="1"/>
      <c r="G20" s="1"/>
      <c r="H20" s="2"/>
    </row>
    <row r="21" spans="1:8" ht="12.75">
      <c r="A21" s="37"/>
      <c r="B21" s="55"/>
      <c r="C21" s="1" t="s">
        <v>78</v>
      </c>
      <c r="D21" s="1"/>
      <c r="E21" s="1"/>
      <c r="F21" s="1"/>
      <c r="G21" s="1"/>
      <c r="H21" s="2"/>
    </row>
    <row r="22" spans="1:8" ht="12.75">
      <c r="A22" s="37"/>
      <c r="B22" s="55"/>
      <c r="C22" s="1" t="s">
        <v>629</v>
      </c>
      <c r="D22" s="1"/>
      <c r="E22" s="1"/>
      <c r="F22" s="1"/>
      <c r="G22" s="1"/>
      <c r="H22" s="2"/>
    </row>
    <row r="23" spans="1:8" ht="12.75">
      <c r="A23" s="37"/>
      <c r="B23" s="55"/>
      <c r="C23" s="1"/>
      <c r="D23" s="1"/>
      <c r="E23" s="1"/>
      <c r="F23" s="1"/>
      <c r="G23" s="1"/>
      <c r="H23" s="2"/>
    </row>
    <row r="24" spans="1:8" ht="12.75">
      <c r="A24" s="37"/>
      <c r="B24" s="55"/>
      <c r="C24" s="1"/>
      <c r="D24" s="1"/>
      <c r="E24" s="1"/>
      <c r="F24" s="1"/>
      <c r="G24" s="1"/>
      <c r="H24" s="2"/>
    </row>
    <row r="25" spans="1:8" ht="12.75">
      <c r="A25" s="62"/>
      <c r="B25" s="55" t="s">
        <v>630</v>
      </c>
      <c r="C25" s="55" t="s">
        <v>623</v>
      </c>
      <c r="D25" s="55"/>
      <c r="E25" s="55"/>
      <c r="F25" s="55"/>
      <c r="G25" s="55"/>
      <c r="H25" s="59"/>
    </row>
    <row r="26" spans="1:8" ht="16.5" customHeight="1">
      <c r="A26" s="37"/>
      <c r="B26" s="137" t="s">
        <v>631</v>
      </c>
      <c r="C26" s="1" t="s">
        <v>79</v>
      </c>
      <c r="D26" s="1"/>
      <c r="E26" s="1"/>
      <c r="F26" s="1"/>
      <c r="G26" s="1"/>
      <c r="H26" s="2"/>
    </row>
    <row r="27" spans="1:8" ht="16.5" customHeight="1">
      <c r="A27" s="37"/>
      <c r="B27" s="55"/>
      <c r="C27" s="55" t="s">
        <v>400</v>
      </c>
      <c r="D27" s="1"/>
      <c r="E27" s="1"/>
      <c r="F27" s="1"/>
      <c r="G27" s="1"/>
      <c r="H27" s="2"/>
    </row>
    <row r="28" spans="1:8" ht="16.5" customHeight="1">
      <c r="A28" s="37"/>
      <c r="B28" s="55"/>
      <c r="C28" s="29" t="s">
        <v>80</v>
      </c>
      <c r="D28" s="1"/>
      <c r="E28" s="1"/>
      <c r="F28" s="1"/>
      <c r="G28" s="1"/>
      <c r="H28" s="2"/>
    </row>
    <row r="29" spans="1:8" ht="16.5" customHeight="1">
      <c r="A29" s="37"/>
      <c r="B29" s="55"/>
      <c r="C29" s="55" t="s">
        <v>178</v>
      </c>
      <c r="D29" s="1"/>
      <c r="E29" s="1"/>
      <c r="F29" s="1"/>
      <c r="G29" s="1"/>
      <c r="H29" s="2"/>
    </row>
    <row r="30" spans="1:8" ht="16.5" customHeight="1">
      <c r="A30" s="37"/>
      <c r="B30" s="55"/>
      <c r="C30" s="55" t="s">
        <v>401</v>
      </c>
      <c r="D30" s="1"/>
      <c r="E30" s="1"/>
      <c r="F30" s="1"/>
      <c r="G30" s="1"/>
      <c r="H30" s="2"/>
    </row>
    <row r="31" spans="1:8" ht="16.5" customHeight="1">
      <c r="A31" s="37"/>
      <c r="B31" s="55"/>
      <c r="C31" s="29" t="s">
        <v>483</v>
      </c>
      <c r="D31" s="1"/>
      <c r="E31" s="1"/>
      <c r="F31" s="1"/>
      <c r="G31" s="1"/>
      <c r="H31" s="2"/>
    </row>
    <row r="32" spans="1:8" ht="16.5" customHeight="1">
      <c r="A32" s="37"/>
      <c r="B32" s="55"/>
      <c r="C32" s="29" t="s">
        <v>481</v>
      </c>
      <c r="D32" s="29"/>
      <c r="E32" s="29"/>
      <c r="F32" s="29"/>
      <c r="G32" s="29"/>
      <c r="H32" s="2"/>
    </row>
    <row r="33" spans="1:8" ht="16.5" customHeight="1">
      <c r="A33" s="37"/>
      <c r="B33" s="55"/>
      <c r="C33" s="55" t="s">
        <v>632</v>
      </c>
      <c r="D33" s="1"/>
      <c r="E33" s="1"/>
      <c r="F33" s="1"/>
      <c r="G33" s="1"/>
      <c r="H33" s="2"/>
    </row>
    <row r="34" spans="1:8" ht="16.5" customHeight="1">
      <c r="A34" s="37"/>
      <c r="B34" s="55"/>
      <c r="C34" s="1"/>
      <c r="D34" s="1"/>
      <c r="E34" s="1"/>
      <c r="F34" s="1"/>
      <c r="G34" s="1"/>
      <c r="H34" s="2"/>
    </row>
    <row r="35" spans="1:8" ht="16.5" customHeight="1">
      <c r="A35" s="37"/>
      <c r="B35" s="137" t="s">
        <v>556</v>
      </c>
      <c r="C35" s="29" t="s">
        <v>15</v>
      </c>
      <c r="D35" s="1"/>
      <c r="E35" s="1"/>
      <c r="F35" s="1"/>
      <c r="G35" s="1"/>
      <c r="H35" s="2"/>
    </row>
    <row r="36" spans="1:8" ht="16.5" customHeight="1">
      <c r="A36" s="37"/>
      <c r="B36" s="55"/>
      <c r="C36" s="55" t="s">
        <v>562</v>
      </c>
      <c r="D36" s="1"/>
      <c r="E36" s="1"/>
      <c r="F36" s="1"/>
      <c r="G36" s="1"/>
      <c r="H36" s="2"/>
    </row>
    <row r="37" spans="1:8" ht="16.5" customHeight="1">
      <c r="A37" s="37"/>
      <c r="B37" s="55"/>
      <c r="C37" s="55" t="s">
        <v>557</v>
      </c>
      <c r="D37" s="1"/>
      <c r="E37" s="1"/>
      <c r="F37" s="1"/>
      <c r="G37" s="1"/>
      <c r="H37" s="2"/>
    </row>
    <row r="38" spans="1:8" ht="16.5" customHeight="1">
      <c r="A38" s="37"/>
      <c r="B38" s="55"/>
      <c r="C38" s="29" t="s">
        <v>563</v>
      </c>
      <c r="D38" s="1"/>
      <c r="E38" s="1"/>
      <c r="F38" s="1"/>
      <c r="G38" s="1"/>
      <c r="H38" s="2"/>
    </row>
    <row r="39" spans="1:8" ht="16.5" customHeight="1">
      <c r="A39" s="37"/>
      <c r="B39" s="55"/>
      <c r="C39" s="1"/>
      <c r="D39" s="1"/>
      <c r="E39" s="1"/>
      <c r="F39" s="1"/>
      <c r="G39" s="1"/>
      <c r="H39" s="2"/>
    </row>
    <row r="40" spans="1:8" ht="16.5" customHeight="1">
      <c r="A40" s="37"/>
      <c r="B40" s="137" t="s">
        <v>49</v>
      </c>
      <c r="C40" s="1" t="s">
        <v>482</v>
      </c>
      <c r="D40" s="1"/>
      <c r="E40" s="1"/>
      <c r="F40" s="1"/>
      <c r="G40" s="1"/>
      <c r="H40" s="2"/>
    </row>
    <row r="41" spans="1:8" ht="16.5" customHeight="1">
      <c r="A41" s="37"/>
      <c r="B41" s="55"/>
      <c r="C41" s="1" t="s">
        <v>50</v>
      </c>
      <c r="D41" s="1"/>
      <c r="E41" s="1"/>
      <c r="F41" s="1"/>
      <c r="G41" s="1"/>
      <c r="H41" s="2"/>
    </row>
    <row r="42" spans="1:8" ht="16.5" customHeight="1">
      <c r="A42" s="37"/>
      <c r="B42" s="55"/>
      <c r="C42" s="1" t="s">
        <v>458</v>
      </c>
      <c r="D42" s="1"/>
      <c r="E42" s="1"/>
      <c r="F42" s="1"/>
      <c r="G42" s="1"/>
      <c r="H42" s="2"/>
    </row>
    <row r="43" spans="1:8" ht="16.5" customHeight="1">
      <c r="A43" s="37"/>
      <c r="B43" s="55"/>
      <c r="C43" s="55" t="s">
        <v>51</v>
      </c>
      <c r="D43" s="1"/>
      <c r="E43" s="1"/>
      <c r="F43" s="1"/>
      <c r="G43" s="1"/>
      <c r="H43" s="2"/>
    </row>
    <row r="44" spans="1:8" ht="16.5" customHeight="1">
      <c r="A44" s="37"/>
      <c r="B44" s="55"/>
      <c r="C44" s="1"/>
      <c r="D44" s="1"/>
      <c r="E44" s="1"/>
      <c r="F44" s="1"/>
      <c r="G44" s="1"/>
      <c r="H44" s="2"/>
    </row>
    <row r="45" spans="1:8" ht="16.5" customHeight="1">
      <c r="A45" s="37"/>
      <c r="B45" s="137" t="s">
        <v>484</v>
      </c>
      <c r="C45" s="1" t="s">
        <v>485</v>
      </c>
      <c r="D45" s="1"/>
      <c r="E45" s="1"/>
      <c r="F45" s="1"/>
      <c r="G45" s="1"/>
      <c r="H45" s="2"/>
    </row>
    <row r="46" spans="1:8" ht="16.5" customHeight="1">
      <c r="A46" s="37"/>
      <c r="B46" s="55"/>
      <c r="C46" s="1" t="s">
        <v>486</v>
      </c>
      <c r="D46" s="1"/>
      <c r="E46" s="1"/>
      <c r="F46" s="1"/>
      <c r="G46" s="1"/>
      <c r="H46" s="2"/>
    </row>
    <row r="47" spans="1:8" ht="16.5" customHeight="1">
      <c r="A47" s="37"/>
      <c r="B47" s="55"/>
      <c r="C47" s="1" t="s">
        <v>16</v>
      </c>
      <c r="D47" s="1"/>
      <c r="E47" s="1"/>
      <c r="F47" s="1"/>
      <c r="G47" s="1"/>
      <c r="H47" s="2"/>
    </row>
    <row r="48" spans="1:8" ht="16.5" customHeight="1">
      <c r="A48" s="37"/>
      <c r="B48" s="55"/>
      <c r="C48" s="1" t="s">
        <v>487</v>
      </c>
      <c r="D48" s="55"/>
      <c r="E48" s="55"/>
      <c r="F48" s="1"/>
      <c r="G48" s="1"/>
      <c r="H48" s="2"/>
    </row>
    <row r="49" spans="1:8" ht="16.5" customHeight="1">
      <c r="A49" s="37"/>
      <c r="B49" s="55"/>
      <c r="C49" s="1" t="s">
        <v>132</v>
      </c>
      <c r="D49" s="1"/>
      <c r="E49" s="1"/>
      <c r="F49" s="1"/>
      <c r="G49" s="1"/>
      <c r="H49" s="2"/>
    </row>
    <row r="50" spans="1:8" ht="16.5" customHeight="1">
      <c r="A50" s="37"/>
      <c r="B50" s="55"/>
      <c r="C50" s="29" t="s">
        <v>488</v>
      </c>
      <c r="D50" s="1"/>
      <c r="E50" s="1"/>
      <c r="F50" s="1"/>
      <c r="G50" s="1"/>
      <c r="H50" s="2"/>
    </row>
    <row r="51" spans="1:8" ht="16.5" customHeight="1">
      <c r="A51" s="37"/>
      <c r="B51" s="55"/>
      <c r="C51" s="1"/>
      <c r="D51" s="1"/>
      <c r="E51" s="1"/>
      <c r="F51" s="1"/>
      <c r="G51" s="1"/>
      <c r="H51" s="2"/>
    </row>
    <row r="52" spans="1:8" ht="16.5" customHeight="1">
      <c r="A52" s="37"/>
      <c r="B52" s="137" t="s">
        <v>104</v>
      </c>
      <c r="C52" s="1" t="s">
        <v>179</v>
      </c>
      <c r="D52" s="1"/>
      <c r="E52" s="1"/>
      <c r="F52" s="1"/>
      <c r="G52" s="1"/>
      <c r="H52" s="2"/>
    </row>
    <row r="53" spans="1:8" ht="16.5" customHeight="1">
      <c r="A53" s="37"/>
      <c r="B53" s="55"/>
      <c r="C53" s="1" t="s">
        <v>564</v>
      </c>
      <c r="D53" s="1"/>
      <c r="E53" s="1"/>
      <c r="F53" s="1"/>
      <c r="G53" s="1"/>
      <c r="H53" s="2"/>
    </row>
    <row r="54" spans="1:8" ht="16.5" customHeight="1">
      <c r="A54" s="37"/>
      <c r="B54" s="55"/>
      <c r="C54" s="1" t="s">
        <v>565</v>
      </c>
      <c r="D54" s="1"/>
      <c r="E54" s="1"/>
      <c r="F54" s="1"/>
      <c r="G54" s="1"/>
      <c r="H54" s="2"/>
    </row>
    <row r="55" spans="1:8" ht="16.5" customHeight="1">
      <c r="A55" s="37"/>
      <c r="B55" s="55"/>
      <c r="C55" s="29" t="s">
        <v>489</v>
      </c>
      <c r="D55" s="1"/>
      <c r="E55" s="1"/>
      <c r="F55" s="1"/>
      <c r="G55" s="1"/>
      <c r="H55" s="2"/>
    </row>
    <row r="56" spans="1:8" ht="16.5" customHeight="1">
      <c r="A56" s="37"/>
      <c r="B56" s="55"/>
      <c r="C56" s="55" t="s">
        <v>17</v>
      </c>
      <c r="D56" s="1"/>
      <c r="E56" s="1"/>
      <c r="F56" s="1"/>
      <c r="G56" s="1"/>
      <c r="H56" s="2"/>
    </row>
    <row r="57" spans="1:8" ht="16.5" customHeight="1">
      <c r="A57" s="37"/>
      <c r="B57" s="56"/>
      <c r="C57" s="1"/>
      <c r="D57" s="1"/>
      <c r="E57" s="1"/>
      <c r="F57" s="1"/>
      <c r="G57" s="1"/>
      <c r="H57" s="2"/>
    </row>
    <row r="58" spans="1:8" ht="16.5" customHeight="1">
      <c r="A58" s="37"/>
      <c r="B58" s="137" t="s">
        <v>131</v>
      </c>
      <c r="C58" s="1" t="s">
        <v>180</v>
      </c>
      <c r="D58" s="1"/>
      <c r="E58" s="1"/>
      <c r="F58" s="1"/>
      <c r="G58" s="1"/>
      <c r="H58" s="2"/>
    </row>
    <row r="59" spans="1:8" ht="16.5" customHeight="1">
      <c r="A59" s="37"/>
      <c r="B59" s="137"/>
      <c r="C59" s="1" t="s">
        <v>181</v>
      </c>
      <c r="D59" s="1"/>
      <c r="E59" s="1"/>
      <c r="F59" s="1"/>
      <c r="G59" s="1"/>
      <c r="H59" s="2"/>
    </row>
    <row r="60" spans="1:8" ht="16.5" customHeight="1">
      <c r="A60" s="37"/>
      <c r="B60" s="55"/>
      <c r="C60" s="1" t="s">
        <v>182</v>
      </c>
      <c r="D60" s="1"/>
      <c r="E60" s="1"/>
      <c r="F60" s="1"/>
      <c r="G60" s="1"/>
      <c r="H60" s="2"/>
    </row>
    <row r="61" spans="1:8" ht="16.5" customHeight="1">
      <c r="A61" s="37"/>
      <c r="B61" s="55"/>
      <c r="C61" s="1" t="s">
        <v>490</v>
      </c>
      <c r="D61" s="1"/>
      <c r="E61" s="1"/>
      <c r="F61" s="1"/>
      <c r="G61" s="1"/>
      <c r="H61" s="2"/>
    </row>
    <row r="62" spans="1:8" ht="16.5" customHeight="1">
      <c r="A62" s="37"/>
      <c r="B62" s="55"/>
      <c r="C62" s="29" t="s">
        <v>18</v>
      </c>
      <c r="D62" s="1"/>
      <c r="E62" s="1"/>
      <c r="F62" s="1"/>
      <c r="G62" s="1"/>
      <c r="H62" s="2"/>
    </row>
    <row r="63" spans="1:8" ht="16.5" customHeight="1">
      <c r="A63" s="37"/>
      <c r="B63" s="55"/>
      <c r="C63" s="55" t="s">
        <v>19</v>
      </c>
      <c r="D63" s="1"/>
      <c r="E63" s="1"/>
      <c r="F63" s="1"/>
      <c r="G63" s="1"/>
      <c r="H63" s="2"/>
    </row>
    <row r="64" spans="1:8" ht="16.5" customHeight="1">
      <c r="A64" s="37"/>
      <c r="B64" s="55"/>
      <c r="C64" s="1" t="s">
        <v>508</v>
      </c>
      <c r="D64" s="1"/>
      <c r="E64" s="1"/>
      <c r="F64" s="1"/>
      <c r="G64" s="1"/>
      <c r="H64" s="2"/>
    </row>
    <row r="65" spans="1:8" ht="16.5" customHeight="1">
      <c r="A65" s="37"/>
      <c r="B65" s="56"/>
      <c r="C65" s="1" t="s">
        <v>81</v>
      </c>
      <c r="D65" s="1"/>
      <c r="E65" s="1"/>
      <c r="F65" s="1"/>
      <c r="G65" s="1"/>
      <c r="H65" s="2"/>
    </row>
    <row r="66" spans="1:8" ht="16.5" customHeight="1">
      <c r="A66" s="37"/>
      <c r="B66" s="55"/>
      <c r="C66" s="29" t="s">
        <v>20</v>
      </c>
      <c r="D66" s="1"/>
      <c r="E66" s="1"/>
      <c r="F66" s="1"/>
      <c r="G66" s="1"/>
      <c r="H66" s="2"/>
    </row>
    <row r="67" spans="1:8" ht="16.5" customHeight="1">
      <c r="A67" s="37"/>
      <c r="B67" s="55"/>
      <c r="C67" s="1" t="s">
        <v>509</v>
      </c>
      <c r="D67" s="1"/>
      <c r="E67" s="1"/>
      <c r="F67" s="1"/>
      <c r="G67" s="1"/>
      <c r="H67" s="2"/>
    </row>
    <row r="68" spans="1:8" ht="16.5" customHeight="1">
      <c r="A68" s="37"/>
      <c r="B68" s="55"/>
      <c r="C68" s="1"/>
      <c r="D68" s="1"/>
      <c r="E68" s="1"/>
      <c r="F68" s="1"/>
      <c r="G68" s="1"/>
      <c r="H68" s="2"/>
    </row>
    <row r="69" spans="1:8" ht="16.5" customHeight="1">
      <c r="A69" s="37"/>
      <c r="B69" s="137" t="s">
        <v>25</v>
      </c>
      <c r="C69" s="1" t="s">
        <v>27</v>
      </c>
      <c r="D69" s="1"/>
      <c r="E69" s="1"/>
      <c r="F69" s="1"/>
      <c r="G69" s="1"/>
      <c r="H69" s="2"/>
    </row>
    <row r="70" spans="1:8" ht="16.5" customHeight="1">
      <c r="A70" s="37"/>
      <c r="B70" s="56"/>
      <c r="C70" s="1" t="s">
        <v>82</v>
      </c>
      <c r="D70" s="1"/>
      <c r="E70" s="1"/>
      <c r="F70" s="1"/>
      <c r="G70" s="1"/>
      <c r="H70" s="2"/>
    </row>
    <row r="71" spans="1:8" ht="16.5" customHeight="1">
      <c r="A71" s="37"/>
      <c r="B71" s="55"/>
      <c r="C71" s="1" t="s">
        <v>510</v>
      </c>
      <c r="D71" s="1"/>
      <c r="E71" s="1"/>
      <c r="F71" s="1"/>
      <c r="G71" s="1"/>
      <c r="H71" s="2"/>
    </row>
    <row r="72" spans="1:8" ht="16.5" customHeight="1">
      <c r="A72" s="37"/>
      <c r="B72" s="55"/>
      <c r="C72" s="1" t="s">
        <v>26</v>
      </c>
      <c r="D72" s="1"/>
      <c r="E72" s="1"/>
      <c r="F72" s="1"/>
      <c r="G72" s="1"/>
      <c r="H72" s="2"/>
    </row>
    <row r="73" spans="1:8" ht="16.5" customHeight="1">
      <c r="A73" s="37"/>
      <c r="B73" s="55"/>
      <c r="C73" s="1" t="s">
        <v>511</v>
      </c>
      <c r="D73" s="1"/>
      <c r="E73" s="1"/>
      <c r="F73" s="1"/>
      <c r="G73" s="1"/>
      <c r="H73" s="2"/>
    </row>
    <row r="74" spans="1:8" ht="16.5" customHeight="1">
      <c r="A74" s="37"/>
      <c r="B74" s="55"/>
      <c r="C74" s="1" t="s">
        <v>514</v>
      </c>
      <c r="D74" s="1"/>
      <c r="E74" s="1"/>
      <c r="F74" s="1"/>
      <c r="G74" s="1"/>
      <c r="H74" s="2"/>
    </row>
    <row r="75" spans="1:8" ht="16.5" customHeight="1">
      <c r="A75" s="37"/>
      <c r="B75" s="55"/>
      <c r="C75" s="1" t="s">
        <v>28</v>
      </c>
      <c r="D75" s="1"/>
      <c r="E75" s="1"/>
      <c r="F75" s="1"/>
      <c r="G75" s="1"/>
      <c r="H75" s="2"/>
    </row>
    <row r="76" spans="1:8" ht="16.5" customHeight="1">
      <c r="A76" s="37"/>
      <c r="B76" s="55"/>
      <c r="C76" s="1" t="s">
        <v>513</v>
      </c>
      <c r="D76" s="1"/>
      <c r="E76" s="1"/>
      <c r="F76" s="1"/>
      <c r="G76" s="1"/>
      <c r="H76" s="2"/>
    </row>
    <row r="77" spans="1:8" ht="16.5" customHeight="1">
      <c r="A77" s="37"/>
      <c r="B77" s="55"/>
      <c r="C77" s="29" t="s">
        <v>512</v>
      </c>
      <c r="D77" s="1"/>
      <c r="E77" s="1"/>
      <c r="F77" s="1"/>
      <c r="G77" s="1"/>
      <c r="H77" s="2"/>
    </row>
    <row r="78" spans="1:8" ht="16.5" customHeight="1">
      <c r="A78" s="37"/>
      <c r="B78" s="55"/>
      <c r="C78" s="55" t="s">
        <v>29</v>
      </c>
      <c r="D78" s="1"/>
      <c r="E78" s="1"/>
      <c r="F78" s="1"/>
      <c r="G78" s="1"/>
      <c r="H78" s="2"/>
    </row>
    <row r="79" spans="1:8" ht="16.5" customHeight="1">
      <c r="A79" s="37"/>
      <c r="B79" s="55"/>
      <c r="C79" s="1"/>
      <c r="D79" s="1"/>
      <c r="E79" s="1"/>
      <c r="F79" s="1"/>
      <c r="G79" s="1"/>
      <c r="H79" s="2"/>
    </row>
    <row r="80" spans="1:8" ht="16.5" customHeight="1">
      <c r="A80" s="37"/>
      <c r="B80" s="137" t="s">
        <v>105</v>
      </c>
      <c r="C80" s="29" t="s">
        <v>566</v>
      </c>
      <c r="D80" s="1"/>
      <c r="E80" s="1"/>
      <c r="F80" s="1"/>
      <c r="G80" s="1"/>
      <c r="H80" s="2"/>
    </row>
    <row r="81" spans="1:8" ht="16.5" customHeight="1">
      <c r="A81" s="37"/>
      <c r="B81" s="55"/>
      <c r="C81" s="29" t="s">
        <v>567</v>
      </c>
      <c r="D81" s="1"/>
      <c r="E81" s="1"/>
      <c r="F81" s="1"/>
      <c r="G81" s="1"/>
      <c r="H81" s="2"/>
    </row>
    <row r="82" spans="1:8" ht="16.5" customHeight="1">
      <c r="A82" s="37"/>
      <c r="B82" s="55"/>
      <c r="C82" s="29" t="s">
        <v>568</v>
      </c>
      <c r="D82" s="1"/>
      <c r="E82" s="1"/>
      <c r="F82" s="1"/>
      <c r="G82" s="1"/>
      <c r="H82" s="2"/>
    </row>
    <row r="83" spans="1:8" ht="16.5" customHeight="1">
      <c r="A83" s="37"/>
      <c r="B83" s="55"/>
      <c r="C83" s="29" t="s">
        <v>515</v>
      </c>
      <c r="D83" s="1"/>
      <c r="E83" s="1"/>
      <c r="F83" s="1"/>
      <c r="G83" s="1"/>
      <c r="H83" s="2"/>
    </row>
    <row r="84" spans="1:8" ht="16.5" customHeight="1">
      <c r="A84" s="37"/>
      <c r="B84" s="55"/>
      <c r="C84" s="29" t="s">
        <v>516</v>
      </c>
      <c r="D84" s="1"/>
      <c r="E84" s="1"/>
      <c r="F84" s="1"/>
      <c r="G84" s="1"/>
      <c r="H84" s="2"/>
    </row>
    <row r="85" spans="1:8" ht="16.5" customHeight="1">
      <c r="A85" s="37"/>
      <c r="B85" s="55"/>
      <c r="C85" s="1"/>
      <c r="D85" s="1"/>
      <c r="E85" s="1"/>
      <c r="F85" s="1"/>
      <c r="G85" s="1"/>
      <c r="H85" s="2"/>
    </row>
    <row r="86" spans="1:8" ht="16.5" customHeight="1">
      <c r="A86" s="37"/>
      <c r="B86" s="137" t="s">
        <v>106</v>
      </c>
      <c r="C86" s="1" t="s">
        <v>30</v>
      </c>
      <c r="D86" s="1"/>
      <c r="E86" s="1"/>
      <c r="F86" s="1"/>
      <c r="G86" s="1"/>
      <c r="H86" s="2"/>
    </row>
    <row r="87" spans="1:8" ht="16.5" customHeight="1">
      <c r="A87" s="37"/>
      <c r="B87" s="55"/>
      <c r="C87" s="55" t="s">
        <v>83</v>
      </c>
      <c r="D87" s="1"/>
      <c r="E87" s="1"/>
      <c r="F87" s="1"/>
      <c r="G87" s="1"/>
      <c r="H87" s="2"/>
    </row>
    <row r="88" spans="1:8" ht="16.5" customHeight="1">
      <c r="A88" s="37"/>
      <c r="B88" s="55"/>
      <c r="C88" s="55" t="s">
        <v>31</v>
      </c>
      <c r="D88" s="1"/>
      <c r="E88" s="1"/>
      <c r="F88" s="1"/>
      <c r="G88" s="1"/>
      <c r="H88" s="2"/>
    </row>
    <row r="89" spans="1:8" ht="16.5" customHeight="1">
      <c r="A89" s="37"/>
      <c r="B89" s="55"/>
      <c r="C89" s="55" t="s">
        <v>32</v>
      </c>
      <c r="D89" s="1"/>
      <c r="E89" s="1"/>
      <c r="F89" s="1"/>
      <c r="G89" s="1"/>
      <c r="H89" s="2"/>
    </row>
    <row r="90" spans="1:8" ht="16.5" customHeight="1">
      <c r="A90" s="37"/>
      <c r="B90" s="55"/>
      <c r="C90" s="1" t="s">
        <v>33</v>
      </c>
      <c r="D90" s="1"/>
      <c r="E90" s="1"/>
      <c r="F90" s="1"/>
      <c r="G90" s="1"/>
      <c r="H90" s="2"/>
    </row>
    <row r="91" spans="1:8" ht="16.5" customHeight="1">
      <c r="A91" s="37"/>
      <c r="B91" s="55"/>
      <c r="C91" s="1"/>
      <c r="D91" s="1"/>
      <c r="E91" s="1"/>
      <c r="F91" s="1"/>
      <c r="G91" s="1"/>
      <c r="H91" s="2"/>
    </row>
    <row r="92" spans="1:8" ht="16.5" customHeight="1">
      <c r="A92" s="37"/>
      <c r="B92" s="137" t="s">
        <v>107</v>
      </c>
      <c r="C92" s="1" t="s">
        <v>517</v>
      </c>
      <c r="D92" s="1"/>
      <c r="E92" s="1"/>
      <c r="F92" s="1"/>
      <c r="G92" s="1"/>
      <c r="H92" s="2"/>
    </row>
    <row r="93" spans="1:8" ht="16.5" customHeight="1">
      <c r="A93" s="37"/>
      <c r="B93" s="55"/>
      <c r="C93" s="1" t="s">
        <v>34</v>
      </c>
      <c r="D93" s="1"/>
      <c r="E93" s="1"/>
      <c r="F93" s="1"/>
      <c r="G93" s="1"/>
      <c r="H93" s="2"/>
    </row>
    <row r="94" spans="1:8" ht="16.5" customHeight="1">
      <c r="A94" s="37"/>
      <c r="B94" s="55"/>
      <c r="C94" s="55" t="s">
        <v>35</v>
      </c>
      <c r="D94" s="1"/>
      <c r="E94" s="1"/>
      <c r="F94" s="1"/>
      <c r="G94" s="1"/>
      <c r="H94" s="2"/>
    </row>
    <row r="95" spans="1:8" ht="12.75">
      <c r="A95" s="37"/>
      <c r="B95" s="55"/>
      <c r="C95" s="1"/>
      <c r="D95" s="1"/>
      <c r="E95" s="1"/>
      <c r="F95" s="1"/>
      <c r="G95" s="1"/>
      <c r="H95" s="2"/>
    </row>
    <row r="96" spans="1:8" ht="16.5" customHeight="1">
      <c r="A96" s="37"/>
      <c r="B96" s="137" t="s">
        <v>36</v>
      </c>
      <c r="C96" s="1" t="s">
        <v>518</v>
      </c>
      <c r="D96" s="1"/>
      <c r="E96" s="1"/>
      <c r="F96" s="1"/>
      <c r="G96" s="1"/>
      <c r="H96" s="2"/>
    </row>
    <row r="97" spans="1:8" ht="16.5" customHeight="1">
      <c r="A97" s="37"/>
      <c r="B97" s="1"/>
      <c r="C97" s="1" t="s">
        <v>37</v>
      </c>
      <c r="D97" s="1"/>
      <c r="E97" s="1"/>
      <c r="F97" s="1"/>
      <c r="G97" s="1"/>
      <c r="H97" s="2"/>
    </row>
    <row r="98" spans="1:8" ht="16.5" customHeight="1">
      <c r="A98" s="37"/>
      <c r="B98" s="1"/>
      <c r="C98" s="1"/>
      <c r="D98" s="1"/>
      <c r="E98" s="1"/>
      <c r="F98" s="1"/>
      <c r="G98" s="1"/>
      <c r="H98" s="2"/>
    </row>
    <row r="99" spans="1:8" ht="16.5" customHeight="1">
      <c r="A99" s="37"/>
      <c r="B99" s="137" t="s">
        <v>38</v>
      </c>
      <c r="C99" s="1" t="s">
        <v>84</v>
      </c>
      <c r="D99" s="1"/>
      <c r="E99" s="1"/>
      <c r="F99" s="1"/>
      <c r="G99" s="1"/>
      <c r="H99" s="2"/>
    </row>
    <row r="100" spans="1:8" ht="16.5" customHeight="1">
      <c r="A100" s="37"/>
      <c r="B100" s="56"/>
      <c r="C100" s="1"/>
      <c r="D100" s="1"/>
      <c r="E100" s="1"/>
      <c r="F100" s="1"/>
      <c r="G100" s="1"/>
      <c r="H100" s="2"/>
    </row>
    <row r="101" spans="1:8" ht="16.5" customHeight="1">
      <c r="A101" s="37"/>
      <c r="B101" s="137" t="s">
        <v>39</v>
      </c>
      <c r="C101" s="1" t="s">
        <v>85</v>
      </c>
      <c r="D101" s="1"/>
      <c r="E101" s="1"/>
      <c r="F101" s="1"/>
      <c r="G101" s="1"/>
      <c r="H101" s="2"/>
    </row>
    <row r="102" spans="1:8" ht="19.5" customHeight="1">
      <c r="A102" s="37"/>
      <c r="B102" s="1"/>
      <c r="C102" s="1"/>
      <c r="D102" s="1"/>
      <c r="E102" s="1"/>
      <c r="F102" s="1"/>
      <c r="G102" s="1"/>
      <c r="H102" s="2"/>
    </row>
    <row r="103" spans="1:8" ht="26.25" customHeight="1">
      <c r="A103" s="37"/>
      <c r="B103" s="10" t="s">
        <v>183</v>
      </c>
      <c r="C103" s="1" t="s">
        <v>47</v>
      </c>
      <c r="D103" s="1"/>
      <c r="E103" s="1"/>
      <c r="F103" s="1"/>
      <c r="G103" s="1"/>
      <c r="H103" s="2"/>
    </row>
    <row r="104" spans="1:8" ht="16.5" customHeight="1">
      <c r="A104" s="37"/>
      <c r="B104" s="1"/>
      <c r="C104" s="1" t="s">
        <v>48</v>
      </c>
      <c r="D104" s="1"/>
      <c r="E104" s="1"/>
      <c r="F104" s="1"/>
      <c r="G104" s="1"/>
      <c r="H104" s="2"/>
    </row>
    <row r="105" spans="1:8" ht="16.5" customHeight="1">
      <c r="A105" s="37"/>
      <c r="B105" s="1"/>
      <c r="C105" s="1" t="s">
        <v>101</v>
      </c>
      <c r="D105" s="1"/>
      <c r="E105" s="1"/>
      <c r="F105" s="1"/>
      <c r="G105" s="1"/>
      <c r="H105" s="2"/>
    </row>
    <row r="106" spans="1:8" ht="16.5" customHeight="1">
      <c r="A106" s="37"/>
      <c r="B106" s="1"/>
      <c r="C106" s="55" t="s">
        <v>342</v>
      </c>
      <c r="D106" s="1"/>
      <c r="E106" s="1"/>
      <c r="F106" s="1"/>
      <c r="G106" s="1"/>
      <c r="H106" s="2"/>
    </row>
    <row r="107" spans="1:8" ht="16.5" customHeight="1">
      <c r="A107" s="37"/>
      <c r="B107" s="1"/>
      <c r="C107" s="29" t="s">
        <v>519</v>
      </c>
      <c r="D107" s="1"/>
      <c r="E107" s="1"/>
      <c r="F107" s="1"/>
      <c r="G107" s="1"/>
      <c r="H107" s="2"/>
    </row>
    <row r="108" spans="1:8" ht="16.5" customHeight="1">
      <c r="A108" s="37"/>
      <c r="B108" s="1"/>
      <c r="C108" s="1"/>
      <c r="D108" s="1"/>
      <c r="E108" s="1"/>
      <c r="F108" s="1"/>
      <c r="G108" s="1"/>
      <c r="H108" s="2"/>
    </row>
    <row r="109" spans="1:8" ht="34.5" customHeight="1">
      <c r="A109" s="176"/>
      <c r="B109" s="177" t="s">
        <v>459</v>
      </c>
      <c r="C109" s="529" t="s">
        <v>184</v>
      </c>
      <c r="D109" s="529"/>
      <c r="E109" s="529"/>
      <c r="F109" s="529"/>
      <c r="G109" s="529"/>
      <c r="H109" s="178"/>
    </row>
    <row r="110" spans="1:8" ht="16.5" customHeight="1">
      <c r="A110" s="37"/>
      <c r="B110" s="1"/>
      <c r="C110" s="1"/>
      <c r="D110" s="1"/>
      <c r="E110" s="1"/>
      <c r="F110" s="1"/>
      <c r="G110" s="1"/>
      <c r="H110" s="2"/>
    </row>
    <row r="111" spans="1:8" ht="16.5" customHeight="1">
      <c r="A111" s="37"/>
      <c r="B111" s="55" t="s">
        <v>620</v>
      </c>
      <c r="C111" s="55" t="s">
        <v>623</v>
      </c>
      <c r="D111" s="1"/>
      <c r="E111" s="1"/>
      <c r="F111" s="1"/>
      <c r="G111" s="1"/>
      <c r="H111" s="2"/>
    </row>
    <row r="112" spans="1:8" ht="16.5" customHeight="1">
      <c r="A112" s="37"/>
      <c r="B112" s="1"/>
      <c r="C112" s="1"/>
      <c r="D112" s="1"/>
      <c r="E112" s="1"/>
      <c r="F112" s="1"/>
      <c r="G112" s="1"/>
      <c r="H112" s="2"/>
    </row>
    <row r="113" spans="1:8" ht="16.5" customHeight="1">
      <c r="A113" s="37"/>
      <c r="B113" s="55" t="s">
        <v>185</v>
      </c>
      <c r="C113" s="208" t="s">
        <v>186</v>
      </c>
      <c r="D113" s="1"/>
      <c r="E113" s="1"/>
      <c r="F113" s="1"/>
      <c r="G113" s="1"/>
      <c r="H113" s="2"/>
    </row>
    <row r="114" spans="1:8" ht="16.5" customHeight="1">
      <c r="A114" s="37"/>
      <c r="B114" s="1"/>
      <c r="C114" s="208" t="s">
        <v>12</v>
      </c>
      <c r="D114" s="1"/>
      <c r="E114" s="1"/>
      <c r="F114" s="1"/>
      <c r="G114" s="1"/>
      <c r="H114" s="2"/>
    </row>
    <row r="115" spans="1:8" ht="16.5" customHeight="1">
      <c r="A115" s="37"/>
      <c r="B115" s="1"/>
      <c r="C115" s="1" t="s">
        <v>13</v>
      </c>
      <c r="D115" s="1"/>
      <c r="E115" s="1"/>
      <c r="F115" s="1"/>
      <c r="G115" s="1"/>
      <c r="H115" s="2"/>
    </row>
    <row r="116" spans="1:8" ht="16.5" customHeight="1">
      <c r="A116" s="37"/>
      <c r="B116" s="1"/>
      <c r="C116" s="208" t="s">
        <v>14</v>
      </c>
      <c r="D116" s="1"/>
      <c r="E116" s="1"/>
      <c r="F116" s="1"/>
      <c r="G116" s="1"/>
      <c r="H116" s="2"/>
    </row>
    <row r="117" spans="1:8" ht="16.5" customHeight="1">
      <c r="A117" s="37"/>
      <c r="B117" s="1"/>
      <c r="C117" s="208"/>
      <c r="D117" s="1"/>
      <c r="E117" s="1"/>
      <c r="F117" s="1"/>
      <c r="G117" s="1"/>
      <c r="H117" s="2"/>
    </row>
    <row r="118" spans="1:8" ht="16.5" customHeight="1">
      <c r="A118" s="37"/>
      <c r="B118" s="55" t="s">
        <v>633</v>
      </c>
      <c r="C118" s="208" t="s">
        <v>635</v>
      </c>
      <c r="D118" s="1"/>
      <c r="E118" s="1"/>
      <c r="F118" s="1"/>
      <c r="G118" s="1"/>
      <c r="H118" s="2"/>
    </row>
    <row r="119" spans="1:8" ht="16.5" customHeight="1">
      <c r="A119" s="37"/>
      <c r="B119" s="1"/>
      <c r="C119" s="208"/>
      <c r="D119" s="1"/>
      <c r="E119" s="1"/>
      <c r="F119" s="1"/>
      <c r="G119" s="1"/>
      <c r="H119" s="2"/>
    </row>
    <row r="120" spans="1:8" ht="16.5" customHeight="1">
      <c r="A120" s="37"/>
      <c r="B120" s="55" t="s">
        <v>611</v>
      </c>
      <c r="C120" s="208" t="s">
        <v>640</v>
      </c>
      <c r="D120" s="1"/>
      <c r="E120" s="1"/>
      <c r="F120" s="1"/>
      <c r="G120" s="1"/>
      <c r="H120" s="2"/>
    </row>
    <row r="121" spans="1:8" ht="16.5" customHeight="1">
      <c r="A121" s="37"/>
      <c r="B121" s="55"/>
      <c r="C121" s="208"/>
      <c r="D121" s="1"/>
      <c r="E121" s="1"/>
      <c r="F121" s="1"/>
      <c r="G121" s="1"/>
      <c r="H121" s="2"/>
    </row>
    <row r="122" spans="1:8" ht="16.5" customHeight="1">
      <c r="A122" s="37"/>
      <c r="B122" s="55" t="s">
        <v>641</v>
      </c>
      <c r="C122" s="208" t="s">
        <v>642</v>
      </c>
      <c r="D122" s="1"/>
      <c r="E122" s="1"/>
      <c r="F122" s="1"/>
      <c r="G122" s="1"/>
      <c r="H122" s="2"/>
    </row>
    <row r="123" spans="1:8" ht="16.5" customHeight="1">
      <c r="A123" s="37"/>
      <c r="B123" s="55"/>
      <c r="C123" s="208"/>
      <c r="D123" s="1"/>
      <c r="E123" s="1"/>
      <c r="F123" s="1"/>
      <c r="G123" s="1"/>
      <c r="H123" s="2"/>
    </row>
    <row r="124" spans="1:8" ht="25.5" customHeight="1">
      <c r="A124" s="37"/>
      <c r="B124" s="207" t="s">
        <v>644</v>
      </c>
      <c r="C124" s="208" t="s">
        <v>645</v>
      </c>
      <c r="D124" s="1"/>
      <c r="E124" s="1"/>
      <c r="F124" s="1"/>
      <c r="G124" s="1"/>
      <c r="H124" s="2"/>
    </row>
    <row r="125" spans="1:8" ht="25.5" customHeight="1">
      <c r="A125" s="37"/>
      <c r="B125" s="207"/>
      <c r="C125" s="208"/>
      <c r="D125" s="1"/>
      <c r="E125" s="1"/>
      <c r="F125" s="1"/>
      <c r="G125" s="1"/>
      <c r="H125" s="2"/>
    </row>
    <row r="126" spans="1:8" ht="25.5" customHeight="1">
      <c r="A126" s="37"/>
      <c r="B126" s="207" t="s">
        <v>646</v>
      </c>
      <c r="C126" s="208" t="s">
        <v>647</v>
      </c>
      <c r="D126" s="1"/>
      <c r="E126" s="1"/>
      <c r="F126" s="1"/>
      <c r="G126" s="1"/>
      <c r="H126" s="2"/>
    </row>
    <row r="127" spans="1:8" ht="25.5" customHeight="1">
      <c r="A127" s="37"/>
      <c r="B127" s="207"/>
      <c r="C127" s="208"/>
      <c r="D127" s="1"/>
      <c r="E127" s="1"/>
      <c r="F127" s="1"/>
      <c r="G127" s="1"/>
      <c r="H127" s="2"/>
    </row>
    <row r="128" spans="1:8" ht="25.5" customHeight="1">
      <c r="A128" s="37"/>
      <c r="B128" s="207" t="s">
        <v>649</v>
      </c>
      <c r="C128" s="208" t="s">
        <v>651</v>
      </c>
      <c r="D128" s="1"/>
      <c r="E128" s="1"/>
      <c r="F128" s="1"/>
      <c r="G128" s="1"/>
      <c r="H128" s="2"/>
    </row>
    <row r="129" spans="1:8" ht="16.5" customHeight="1">
      <c r="A129" s="37"/>
      <c r="B129" s="56"/>
      <c r="C129" s="1" t="s">
        <v>650</v>
      </c>
      <c r="D129" s="1"/>
      <c r="E129" s="1"/>
      <c r="F129" s="1"/>
      <c r="G129" s="1"/>
      <c r="H129" s="2"/>
    </row>
    <row r="130" spans="1:8" ht="16.5" customHeight="1">
      <c r="A130" s="37"/>
      <c r="B130" s="56"/>
      <c r="C130" s="1"/>
      <c r="D130" s="1"/>
      <c r="E130" s="1"/>
      <c r="F130" s="1"/>
      <c r="G130" s="1"/>
      <c r="H130" s="2"/>
    </row>
    <row r="131" spans="1:8" ht="16.5" customHeight="1">
      <c r="A131" s="37"/>
      <c r="B131" s="56" t="s">
        <v>630</v>
      </c>
      <c r="C131" s="208" t="s">
        <v>652</v>
      </c>
      <c r="D131" s="1"/>
      <c r="E131" s="1"/>
      <c r="F131" s="1"/>
      <c r="G131" s="1"/>
      <c r="H131" s="2"/>
    </row>
    <row r="132" spans="1:8" ht="34.5" customHeight="1">
      <c r="A132" s="176"/>
      <c r="B132" s="177" t="s">
        <v>45</v>
      </c>
      <c r="C132" s="529" t="s">
        <v>46</v>
      </c>
      <c r="D132" s="529"/>
      <c r="E132" s="529"/>
      <c r="F132" s="529"/>
      <c r="G132" s="529"/>
      <c r="H132" s="178"/>
    </row>
    <row r="133" spans="1:8" ht="12.75">
      <c r="A133" s="37"/>
      <c r="B133" s="55"/>
      <c r="C133" s="1"/>
      <c r="D133" s="1"/>
      <c r="E133" s="1"/>
      <c r="F133" s="1"/>
      <c r="G133" s="1"/>
      <c r="H133" s="2"/>
    </row>
    <row r="134" spans="1:8" ht="12.75">
      <c r="A134" s="37"/>
      <c r="B134" s="55" t="s">
        <v>620</v>
      </c>
      <c r="C134" s="55" t="s">
        <v>623</v>
      </c>
      <c r="D134" s="1"/>
      <c r="E134" s="1"/>
      <c r="F134" s="1"/>
      <c r="G134" s="1"/>
      <c r="H134" s="2"/>
    </row>
    <row r="135" spans="1:8" ht="12.75">
      <c r="A135" s="37"/>
      <c r="B135" s="55"/>
      <c r="C135" s="1"/>
      <c r="D135" s="1"/>
      <c r="E135" s="1"/>
      <c r="F135" s="1"/>
      <c r="G135" s="1"/>
      <c r="H135" s="2"/>
    </row>
    <row r="136" spans="1:8" ht="25.5">
      <c r="A136" s="37"/>
      <c r="B136" s="10" t="s">
        <v>44</v>
      </c>
      <c r="C136" s="1" t="s">
        <v>282</v>
      </c>
      <c r="D136" s="1"/>
      <c r="E136" s="1"/>
      <c r="F136" s="1"/>
      <c r="G136" s="1"/>
      <c r="H136" s="2"/>
    </row>
    <row r="137" spans="1:8" ht="12.75">
      <c r="A137" s="37"/>
      <c r="B137" s="55"/>
      <c r="C137" s="1" t="s">
        <v>520</v>
      </c>
      <c r="D137" s="1"/>
      <c r="E137" s="1"/>
      <c r="F137" s="1"/>
      <c r="G137" s="1"/>
      <c r="H137" s="2"/>
    </row>
    <row r="138" spans="1:8" ht="12.75" customHeight="1">
      <c r="A138" s="37"/>
      <c r="B138" s="1"/>
      <c r="C138" s="1" t="s">
        <v>86</v>
      </c>
      <c r="D138" s="1"/>
      <c r="E138" s="1"/>
      <c r="F138" s="1"/>
      <c r="G138" s="1"/>
      <c r="H138" s="2"/>
    </row>
    <row r="139" spans="1:8" ht="12.75">
      <c r="A139" s="37"/>
      <c r="B139" s="55"/>
      <c r="C139" s="208" t="s">
        <v>521</v>
      </c>
      <c r="D139" s="1"/>
      <c r="E139" s="1"/>
      <c r="F139" s="1"/>
      <c r="G139" s="1"/>
      <c r="H139" s="2"/>
    </row>
    <row r="140" spans="1:8" ht="12.75">
      <c r="A140" s="37"/>
      <c r="B140" s="55"/>
      <c r="C140" s="1" t="s">
        <v>522</v>
      </c>
      <c r="D140" s="1"/>
      <c r="E140" s="1"/>
      <c r="F140" s="1"/>
      <c r="G140" s="1"/>
      <c r="H140" s="2"/>
    </row>
    <row r="141" spans="1:8" ht="12.75">
      <c r="A141" s="37"/>
      <c r="B141" s="55"/>
      <c r="C141" s="1" t="s">
        <v>87</v>
      </c>
      <c r="D141" s="1"/>
      <c r="E141" s="1"/>
      <c r="F141" s="1"/>
      <c r="G141" s="1"/>
      <c r="H141" s="2"/>
    </row>
    <row r="142" spans="1:8" ht="12.75">
      <c r="A142" s="37"/>
      <c r="B142" s="55"/>
      <c r="C142" s="1" t="s">
        <v>272</v>
      </c>
      <c r="D142" s="1"/>
      <c r="E142" s="1"/>
      <c r="F142" s="1"/>
      <c r="G142" s="1"/>
      <c r="H142" s="2"/>
    </row>
    <row r="143" spans="1:8" ht="12.75">
      <c r="A143" s="37"/>
      <c r="B143" s="55"/>
      <c r="C143" s="1" t="s">
        <v>270</v>
      </c>
      <c r="D143" s="1"/>
      <c r="E143" s="1"/>
      <c r="F143" s="1"/>
      <c r="G143" s="1"/>
      <c r="H143" s="2"/>
    </row>
    <row r="144" spans="1:8" ht="12.75">
      <c r="A144" s="37"/>
      <c r="B144" s="55"/>
      <c r="C144" s="1"/>
      <c r="D144" s="1"/>
      <c r="E144" s="1"/>
      <c r="F144" s="1"/>
      <c r="G144" s="1"/>
      <c r="H144" s="2"/>
    </row>
    <row r="145" spans="1:8" ht="12.75">
      <c r="A145" s="37"/>
      <c r="B145" s="137" t="s">
        <v>280</v>
      </c>
      <c r="C145" s="1" t="s">
        <v>273</v>
      </c>
      <c r="D145" s="1"/>
      <c r="E145" s="1"/>
      <c r="F145" s="1"/>
      <c r="G145" s="1"/>
      <c r="H145" s="2"/>
    </row>
    <row r="146" spans="1:8" ht="12.75">
      <c r="A146" s="37"/>
      <c r="B146" s="55"/>
      <c r="C146" s="1" t="s">
        <v>274</v>
      </c>
      <c r="D146" s="1"/>
      <c r="E146" s="1"/>
      <c r="F146" s="1"/>
      <c r="G146" s="1"/>
      <c r="H146" s="2"/>
    </row>
    <row r="147" spans="1:8" ht="12.75">
      <c r="A147" s="37"/>
      <c r="B147" s="55"/>
      <c r="C147" s="1" t="s">
        <v>275</v>
      </c>
      <c r="D147" s="1"/>
      <c r="E147" s="1"/>
      <c r="F147" s="1"/>
      <c r="G147" s="1"/>
      <c r="H147" s="2"/>
    </row>
    <row r="148" spans="1:8" ht="12.75">
      <c r="A148" s="37"/>
      <c r="B148" s="55"/>
      <c r="C148" s="1"/>
      <c r="D148" s="1"/>
      <c r="E148" s="1"/>
      <c r="F148" s="1"/>
      <c r="G148" s="1"/>
      <c r="H148" s="2"/>
    </row>
    <row r="149" spans="1:8" ht="12.75">
      <c r="A149" s="37"/>
      <c r="B149" s="137" t="s">
        <v>43</v>
      </c>
      <c r="C149" s="1" t="s">
        <v>523</v>
      </c>
      <c r="D149" s="1"/>
      <c r="E149" s="1"/>
      <c r="F149" s="1"/>
      <c r="G149" s="1"/>
      <c r="H149" s="2"/>
    </row>
    <row r="150" spans="1:8" ht="12.75">
      <c r="A150" s="37"/>
      <c r="B150" s="55"/>
      <c r="C150" s="1"/>
      <c r="D150" s="1"/>
      <c r="E150" s="1"/>
      <c r="F150" s="1"/>
      <c r="G150" s="1"/>
      <c r="H150" s="2"/>
    </row>
    <row r="151" spans="1:8" ht="12.75">
      <c r="A151" s="37"/>
      <c r="B151" s="209" t="s">
        <v>281</v>
      </c>
      <c r="C151" s="1" t="s">
        <v>524</v>
      </c>
      <c r="D151" s="1"/>
      <c r="E151" s="1"/>
      <c r="F151" s="1"/>
      <c r="G151" s="1"/>
      <c r="H151" s="2"/>
    </row>
    <row r="152" spans="1:8" ht="12.75">
      <c r="A152" s="37"/>
      <c r="B152" s="55"/>
      <c r="C152" s="1"/>
      <c r="D152" s="1"/>
      <c r="E152" s="1"/>
      <c r="F152" s="1"/>
      <c r="G152" s="1"/>
      <c r="H152" s="2"/>
    </row>
    <row r="153" spans="1:8" ht="12.75">
      <c r="A153" s="37"/>
      <c r="B153" s="137" t="s">
        <v>40</v>
      </c>
      <c r="C153" s="536" t="s">
        <v>269</v>
      </c>
      <c r="D153" s="536"/>
      <c r="E153" s="536"/>
      <c r="F153" s="536"/>
      <c r="G153" s="536"/>
      <c r="H153" s="537"/>
    </row>
    <row r="154" spans="1:8" ht="12.75">
      <c r="A154" s="37"/>
      <c r="B154" s="55"/>
      <c r="C154" s="536"/>
      <c r="D154" s="536"/>
      <c r="E154" s="536"/>
      <c r="F154" s="536"/>
      <c r="G154" s="536"/>
      <c r="H154" s="537"/>
    </row>
    <row r="155" spans="1:8" ht="12.75">
      <c r="A155" s="37"/>
      <c r="B155" s="55"/>
      <c r="C155" s="536"/>
      <c r="D155" s="536"/>
      <c r="E155" s="536"/>
      <c r="F155" s="536"/>
      <c r="G155" s="536"/>
      <c r="H155" s="537"/>
    </row>
    <row r="156" spans="1:8" ht="25.5" customHeight="1">
      <c r="A156" s="37"/>
      <c r="B156" s="55"/>
      <c r="C156" s="536"/>
      <c r="D156" s="536"/>
      <c r="E156" s="536"/>
      <c r="F156" s="536"/>
      <c r="G156" s="536"/>
      <c r="H156" s="537"/>
    </row>
    <row r="157" spans="1:8" ht="12.75">
      <c r="A157" s="37"/>
      <c r="B157" s="55"/>
      <c r="C157" s="1"/>
      <c r="D157" s="1"/>
      <c r="E157" s="1"/>
      <c r="F157" s="1"/>
      <c r="G157" s="1"/>
      <c r="H157" s="2"/>
    </row>
    <row r="158" spans="1:8" ht="12.75">
      <c r="A158" s="37"/>
      <c r="B158" s="137" t="s">
        <v>41</v>
      </c>
      <c r="C158" s="1" t="s">
        <v>569</v>
      </c>
      <c r="D158" s="1"/>
      <c r="E158" s="1"/>
      <c r="F158" s="1"/>
      <c r="G158" s="1"/>
      <c r="H158" s="2"/>
    </row>
    <row r="159" spans="1:8" ht="12.75">
      <c r="A159" s="37"/>
      <c r="B159" s="55"/>
      <c r="C159" s="1" t="s">
        <v>570</v>
      </c>
      <c r="D159" s="1"/>
      <c r="E159" s="1"/>
      <c r="F159" s="1"/>
      <c r="G159" s="1"/>
      <c r="H159" s="2"/>
    </row>
    <row r="160" spans="1:8" ht="12.75">
      <c r="A160" s="37"/>
      <c r="B160" s="55"/>
      <c r="C160" s="1"/>
      <c r="D160" s="1"/>
      <c r="E160" s="1"/>
      <c r="F160" s="1"/>
      <c r="G160" s="1"/>
      <c r="H160" s="2"/>
    </row>
    <row r="161" spans="1:8" ht="12.75">
      <c r="A161" s="62"/>
      <c r="B161" s="55" t="s">
        <v>630</v>
      </c>
      <c r="C161" s="55" t="s">
        <v>623</v>
      </c>
      <c r="D161" s="55"/>
      <c r="E161" s="55"/>
      <c r="F161" s="55"/>
      <c r="G161" s="55"/>
      <c r="H161" s="59"/>
    </row>
    <row r="162" spans="1:8" ht="16.5" customHeight="1">
      <c r="A162" s="37"/>
      <c r="B162" s="137" t="s">
        <v>42</v>
      </c>
      <c r="C162" s="1" t="s">
        <v>88</v>
      </c>
      <c r="D162" s="1"/>
      <c r="E162" s="1"/>
      <c r="F162" s="1"/>
      <c r="G162" s="1"/>
      <c r="H162" s="2"/>
    </row>
    <row r="163" spans="1:8" ht="16.5" customHeight="1">
      <c r="A163" s="37"/>
      <c r="B163" s="1"/>
      <c r="C163" s="29"/>
      <c r="D163" s="1"/>
      <c r="E163" s="55"/>
      <c r="F163" s="55"/>
      <c r="G163" s="55"/>
      <c r="H163" s="59"/>
    </row>
    <row r="164" spans="1:8" ht="16.5" customHeight="1">
      <c r="A164" s="37"/>
      <c r="B164" s="137" t="s">
        <v>23</v>
      </c>
      <c r="C164" s="29" t="s">
        <v>283</v>
      </c>
      <c r="D164" s="1"/>
      <c r="E164" s="1"/>
      <c r="F164" s="1"/>
      <c r="G164" s="1"/>
      <c r="H164" s="2"/>
    </row>
    <row r="165" spans="1:8" ht="16.5" customHeight="1">
      <c r="A165" s="37"/>
      <c r="B165" s="1"/>
      <c r="C165" s="1" t="s">
        <v>525</v>
      </c>
      <c r="D165" s="1"/>
      <c r="E165" s="1"/>
      <c r="F165" s="1"/>
      <c r="G165" s="1"/>
      <c r="H165" s="2"/>
    </row>
    <row r="166" spans="1:8" ht="16.5" customHeight="1">
      <c r="A166" s="37"/>
      <c r="B166" s="1"/>
      <c r="C166" s="29" t="s">
        <v>526</v>
      </c>
      <c r="D166" s="1"/>
      <c r="E166" s="1"/>
      <c r="F166" s="1"/>
      <c r="G166" s="1"/>
      <c r="H166" s="2"/>
    </row>
    <row r="167" spans="1:8" ht="16.5" customHeight="1">
      <c r="A167" s="37"/>
      <c r="B167" s="1"/>
      <c r="C167" s="29" t="s">
        <v>328</v>
      </c>
      <c r="D167" s="1"/>
      <c r="E167" s="1"/>
      <c r="F167" s="1"/>
      <c r="G167" s="1"/>
      <c r="H167" s="2"/>
    </row>
    <row r="168" spans="1:8" ht="16.5" customHeight="1">
      <c r="A168" s="37"/>
      <c r="B168" s="1"/>
      <c r="C168" s="29" t="s">
        <v>89</v>
      </c>
      <c r="D168" s="1"/>
      <c r="E168" s="1"/>
      <c r="F168" s="1"/>
      <c r="G168" s="1"/>
      <c r="H168" s="2"/>
    </row>
    <row r="169" spans="1:8" ht="16.5" customHeight="1">
      <c r="A169" s="37"/>
      <c r="B169" s="1"/>
      <c r="C169" s="29" t="s">
        <v>330</v>
      </c>
      <c r="D169" s="1"/>
      <c r="E169" s="1"/>
      <c r="F169" s="1"/>
      <c r="G169" s="1"/>
      <c r="H169" s="2"/>
    </row>
    <row r="170" spans="1:8" ht="16.5" customHeight="1">
      <c r="A170" s="37"/>
      <c r="B170" s="55"/>
      <c r="C170" s="55" t="s">
        <v>331</v>
      </c>
      <c r="D170" s="1"/>
      <c r="E170" s="1"/>
      <c r="F170" s="1"/>
      <c r="G170" s="1"/>
      <c r="H170" s="2"/>
    </row>
    <row r="171" spans="1:8" ht="16.5" customHeight="1">
      <c r="A171" s="37"/>
      <c r="B171" s="1"/>
      <c r="C171" s="1"/>
      <c r="D171" s="1"/>
      <c r="E171" s="1"/>
      <c r="F171" s="1"/>
      <c r="G171" s="1"/>
      <c r="H171" s="2"/>
    </row>
    <row r="172" spans="1:8" ht="16.5" customHeight="1">
      <c r="A172" s="37"/>
      <c r="B172" s="137" t="s">
        <v>21</v>
      </c>
      <c r="C172" s="1" t="s">
        <v>332</v>
      </c>
      <c r="D172" s="1"/>
      <c r="E172" s="1"/>
      <c r="F172" s="1"/>
      <c r="G172" s="1"/>
      <c r="H172" s="2"/>
    </row>
    <row r="173" spans="1:8" ht="16.5" customHeight="1">
      <c r="A173" s="37"/>
      <c r="B173" s="1"/>
      <c r="C173" s="1" t="s">
        <v>333</v>
      </c>
      <c r="D173" s="1"/>
      <c r="E173" s="1"/>
      <c r="F173" s="1"/>
      <c r="G173" s="1"/>
      <c r="H173" s="2"/>
    </row>
    <row r="174" spans="1:8" ht="16.5" customHeight="1">
      <c r="A174" s="37"/>
      <c r="B174" s="1"/>
      <c r="C174" s="1" t="s">
        <v>527</v>
      </c>
      <c r="D174" s="1"/>
      <c r="E174" s="1"/>
      <c r="F174" s="1"/>
      <c r="G174" s="1"/>
      <c r="H174" s="2"/>
    </row>
    <row r="175" spans="1:8" ht="16.5" customHeight="1">
      <c r="A175" s="37"/>
      <c r="B175" s="1"/>
      <c r="C175" s="1"/>
      <c r="D175" s="1"/>
      <c r="E175" s="1"/>
      <c r="F175" s="1"/>
      <c r="G175" s="1"/>
      <c r="H175" s="2"/>
    </row>
    <row r="176" spans="1:8" ht="16.5" customHeight="1">
      <c r="A176" s="37"/>
      <c r="B176" s="137" t="s">
        <v>22</v>
      </c>
      <c r="C176" s="1" t="s">
        <v>334</v>
      </c>
      <c r="D176" s="1"/>
      <c r="E176" s="1"/>
      <c r="F176" s="1"/>
      <c r="G176" s="1"/>
      <c r="H176" s="2"/>
    </row>
    <row r="177" spans="1:8" ht="16.5" customHeight="1">
      <c r="A177" s="37"/>
      <c r="B177" s="1"/>
      <c r="C177" s="1" t="s">
        <v>90</v>
      </c>
      <c r="D177" s="1"/>
      <c r="E177" s="1"/>
      <c r="F177" s="1"/>
      <c r="G177" s="1"/>
      <c r="H177" s="2"/>
    </row>
    <row r="178" spans="1:8" ht="16.5" customHeight="1">
      <c r="A178" s="37"/>
      <c r="B178" s="55"/>
      <c r="C178" s="1" t="s">
        <v>237</v>
      </c>
      <c r="D178" s="1"/>
      <c r="E178" s="1"/>
      <c r="F178" s="1"/>
      <c r="G178" s="1"/>
      <c r="H178" s="2"/>
    </row>
    <row r="179" spans="1:8" ht="12.75">
      <c r="A179" s="107"/>
      <c r="B179" s="108"/>
      <c r="C179" s="83"/>
      <c r="D179" s="83"/>
      <c r="E179" s="83"/>
      <c r="F179" s="83"/>
      <c r="G179" s="83"/>
      <c r="H179" s="44"/>
    </row>
    <row r="180" spans="1:8" ht="34.5" customHeight="1">
      <c r="A180" s="105"/>
      <c r="B180" s="42" t="s">
        <v>24</v>
      </c>
      <c r="C180" s="528" t="s">
        <v>528</v>
      </c>
      <c r="D180" s="528"/>
      <c r="E180" s="528"/>
      <c r="F180" s="528"/>
      <c r="G180" s="528"/>
      <c r="H180" s="103"/>
    </row>
    <row r="181" spans="1:8" ht="12.75">
      <c r="A181" s="138"/>
      <c r="B181" s="55"/>
      <c r="C181" s="1"/>
      <c r="D181" s="1"/>
      <c r="E181" s="1"/>
      <c r="F181" s="1"/>
      <c r="G181" s="1"/>
      <c r="H181" s="57"/>
    </row>
    <row r="182" spans="1:8" ht="12.75">
      <c r="A182" s="62"/>
      <c r="B182" s="55" t="s">
        <v>630</v>
      </c>
      <c r="C182" s="55"/>
      <c r="D182" s="1"/>
      <c r="E182" s="1"/>
      <c r="F182" s="1"/>
      <c r="G182" s="1"/>
      <c r="H182" s="2"/>
    </row>
    <row r="183" spans="1:8" ht="25.5">
      <c r="A183" s="37"/>
      <c r="B183" s="10" t="s">
        <v>335</v>
      </c>
      <c r="C183" s="29" t="s">
        <v>856</v>
      </c>
      <c r="D183" s="1"/>
      <c r="E183" s="1"/>
      <c r="F183" s="1"/>
      <c r="G183" s="1"/>
      <c r="H183" s="2"/>
    </row>
    <row r="184" spans="1:8" ht="12.75">
      <c r="A184" s="62"/>
      <c r="B184" s="55"/>
      <c r="C184" s="55"/>
      <c r="D184" s="1"/>
      <c r="E184" s="1"/>
      <c r="F184" s="1"/>
      <c r="G184" s="1"/>
      <c r="H184" s="2"/>
    </row>
    <row r="185" spans="1:8" ht="25.5">
      <c r="A185" s="62"/>
      <c r="B185" s="10" t="s">
        <v>653</v>
      </c>
      <c r="C185" s="1" t="s">
        <v>655</v>
      </c>
      <c r="D185" s="1"/>
      <c r="E185" s="1"/>
      <c r="F185" s="1"/>
      <c r="G185" s="1"/>
      <c r="H185" s="2"/>
    </row>
    <row r="186" spans="1:8" ht="12.75">
      <c r="A186" s="62"/>
      <c r="B186" s="10"/>
      <c r="C186" s="1" t="s">
        <v>654</v>
      </c>
      <c r="D186" s="1"/>
      <c r="E186" s="1"/>
      <c r="F186" s="1"/>
      <c r="G186" s="1"/>
      <c r="H186" s="2"/>
    </row>
    <row r="187" spans="1:8" ht="12.75">
      <c r="A187" s="62"/>
      <c r="B187" s="55"/>
      <c r="C187" s="1"/>
      <c r="D187" s="1"/>
      <c r="E187" s="1"/>
      <c r="F187" s="1"/>
      <c r="G187" s="1"/>
      <c r="H187" s="2"/>
    </row>
    <row r="188" spans="1:8" ht="12.75">
      <c r="A188" s="37"/>
      <c r="B188" s="137" t="s">
        <v>628</v>
      </c>
      <c r="C188" s="29" t="s">
        <v>336</v>
      </c>
      <c r="D188" s="1"/>
      <c r="E188" s="1"/>
      <c r="F188" s="1"/>
      <c r="G188" s="1"/>
      <c r="H188" s="2"/>
    </row>
    <row r="189" spans="1:8" ht="12.75">
      <c r="A189" s="37"/>
      <c r="B189" s="1"/>
      <c r="C189" s="29" t="s">
        <v>857</v>
      </c>
      <c r="D189" s="1"/>
      <c r="E189" s="1"/>
      <c r="F189" s="1"/>
      <c r="G189" s="1"/>
      <c r="H189" s="2"/>
    </row>
    <row r="190" spans="1:8" ht="12.75">
      <c r="A190" s="37"/>
      <c r="B190" s="1"/>
      <c r="C190" s="29" t="s">
        <v>858</v>
      </c>
      <c r="D190" s="1"/>
      <c r="E190" s="1"/>
      <c r="F190" s="1"/>
      <c r="G190" s="1"/>
      <c r="H190" s="2"/>
    </row>
    <row r="191" spans="1:8" ht="12.75">
      <c r="A191" s="37"/>
      <c r="B191" s="1"/>
      <c r="C191" s="29" t="s">
        <v>859</v>
      </c>
      <c r="D191" s="1"/>
      <c r="E191" s="1"/>
      <c r="F191" s="1"/>
      <c r="G191" s="1"/>
      <c r="H191" s="2"/>
    </row>
    <row r="192" spans="1:8" ht="12.75">
      <c r="A192" s="37"/>
      <c r="B192" s="1"/>
      <c r="C192" s="29"/>
      <c r="D192" s="1"/>
      <c r="E192" s="1"/>
      <c r="F192" s="1"/>
      <c r="G192" s="1"/>
      <c r="H192" s="2"/>
    </row>
    <row r="193" spans="1:8" ht="12.75">
      <c r="A193" s="37"/>
      <c r="B193" s="137" t="s">
        <v>5</v>
      </c>
      <c r="C193" s="47" t="s">
        <v>6</v>
      </c>
      <c r="D193" s="1"/>
      <c r="E193" s="1"/>
      <c r="F193" s="1"/>
      <c r="G193" s="1"/>
      <c r="H193" s="2"/>
    </row>
    <row r="194" spans="1:8" ht="12.75">
      <c r="A194" s="62"/>
      <c r="B194" s="55"/>
      <c r="C194" s="55"/>
      <c r="D194" s="1"/>
      <c r="E194" s="1"/>
      <c r="F194" s="1"/>
      <c r="G194" s="1"/>
      <c r="H194" s="2"/>
    </row>
    <row r="195" spans="1:8" ht="12.75">
      <c r="A195" s="62"/>
      <c r="B195" s="55"/>
      <c r="C195" s="55"/>
      <c r="D195" s="1"/>
      <c r="E195" s="1"/>
      <c r="F195" s="1"/>
      <c r="G195" s="1"/>
      <c r="H195" s="2"/>
    </row>
    <row r="196" spans="1:8" ht="12.75">
      <c r="A196" s="37"/>
      <c r="B196" s="137" t="s">
        <v>627</v>
      </c>
      <c r="C196" s="56" t="s">
        <v>575</v>
      </c>
      <c r="D196" s="1" t="s">
        <v>4</v>
      </c>
      <c r="E196" s="1"/>
      <c r="F196" s="1"/>
      <c r="G196" s="1"/>
      <c r="H196" s="2"/>
    </row>
    <row r="197" spans="1:8" ht="12.75">
      <c r="A197" s="37"/>
      <c r="B197" s="1"/>
      <c r="C197" s="1"/>
      <c r="D197" s="1"/>
      <c r="E197" s="1"/>
      <c r="F197" s="1"/>
      <c r="G197" s="1"/>
      <c r="H197" s="2"/>
    </row>
    <row r="198" spans="1:8" ht="12.75">
      <c r="A198" s="62"/>
      <c r="B198" s="55"/>
      <c r="C198" s="55"/>
      <c r="D198" s="1"/>
      <c r="E198" s="1"/>
      <c r="F198" s="1"/>
      <c r="G198" s="1"/>
      <c r="H198" s="2"/>
    </row>
    <row r="199" spans="1:8" ht="12.75">
      <c r="A199" s="37"/>
      <c r="B199" s="137" t="s">
        <v>625</v>
      </c>
      <c r="C199" s="56" t="s">
        <v>577</v>
      </c>
      <c r="D199" s="1" t="s">
        <v>0</v>
      </c>
      <c r="E199" s="1"/>
      <c r="F199" s="1"/>
      <c r="G199" s="1"/>
      <c r="H199" s="2"/>
    </row>
    <row r="200" spans="1:8" ht="12.75">
      <c r="A200" s="37"/>
      <c r="B200" s="1"/>
      <c r="C200" s="1"/>
      <c r="D200" s="1" t="s">
        <v>656</v>
      </c>
      <c r="E200" s="1"/>
      <c r="F200" s="1"/>
      <c r="G200" s="1"/>
      <c r="H200" s="2"/>
    </row>
    <row r="201" spans="1:8" ht="12.75">
      <c r="A201" s="37"/>
      <c r="B201" s="1"/>
      <c r="C201" s="1"/>
      <c r="D201" s="1" t="s">
        <v>100</v>
      </c>
      <c r="E201" s="1"/>
      <c r="F201" s="1"/>
      <c r="G201" s="1"/>
      <c r="H201" s="2"/>
    </row>
    <row r="202" spans="1:8" ht="12.75">
      <c r="A202" s="37"/>
      <c r="B202" s="1"/>
      <c r="C202" s="1"/>
      <c r="D202" s="1"/>
      <c r="E202" s="1"/>
      <c r="F202" s="1"/>
      <c r="G202" s="1"/>
      <c r="H202" s="2"/>
    </row>
    <row r="203" spans="1:8" ht="12.75">
      <c r="A203" s="37"/>
      <c r="B203" s="1"/>
      <c r="C203" s="56" t="s">
        <v>626</v>
      </c>
      <c r="D203" s="1" t="s">
        <v>1</v>
      </c>
      <c r="E203" s="1"/>
      <c r="F203" s="1"/>
      <c r="G203" s="1"/>
      <c r="H203" s="2"/>
    </row>
    <row r="204" spans="1:8" ht="12.75">
      <c r="A204" s="37"/>
      <c r="B204" s="56"/>
      <c r="C204" s="1"/>
      <c r="D204" s="210" t="s">
        <v>2</v>
      </c>
      <c r="E204" s="1"/>
      <c r="F204" s="1"/>
      <c r="G204" s="1"/>
      <c r="H204" s="2"/>
    </row>
    <row r="205" spans="1:8" ht="12.75">
      <c r="A205" s="37"/>
      <c r="B205" s="1"/>
      <c r="C205" s="55"/>
      <c r="D205" s="1" t="s">
        <v>3</v>
      </c>
      <c r="E205" s="1"/>
      <c r="F205" s="1"/>
      <c r="G205" s="1"/>
      <c r="H205" s="2"/>
    </row>
    <row r="206" spans="1:8" ht="12.75">
      <c r="A206" s="37"/>
      <c r="B206" s="1"/>
      <c r="C206" s="55"/>
      <c r="D206" s="1"/>
      <c r="E206" s="1"/>
      <c r="F206" s="1"/>
      <c r="G206" s="1"/>
      <c r="H206" s="2"/>
    </row>
    <row r="207" spans="1:8" ht="12.75">
      <c r="A207" s="37"/>
      <c r="B207" s="1"/>
      <c r="C207" s="55" t="s">
        <v>439</v>
      </c>
      <c r="D207" s="210" t="s">
        <v>7</v>
      </c>
      <c r="E207" s="1"/>
      <c r="F207" s="1"/>
      <c r="G207" s="1"/>
      <c r="H207" s="2"/>
    </row>
    <row r="208" spans="1:8" ht="12.75">
      <c r="A208" s="37"/>
      <c r="B208" s="1"/>
      <c r="C208" s="55"/>
      <c r="D208" s="1" t="s">
        <v>8</v>
      </c>
      <c r="E208" s="1"/>
      <c r="F208" s="1"/>
      <c r="G208" s="1"/>
      <c r="H208" s="2"/>
    </row>
    <row r="209" spans="1:8" ht="12.75">
      <c r="A209" s="107"/>
      <c r="B209" s="108"/>
      <c r="C209" s="83"/>
      <c r="D209" s="83"/>
      <c r="E209" s="83"/>
      <c r="F209" s="83"/>
      <c r="G209" s="83"/>
      <c r="H209" s="44"/>
    </row>
  </sheetData>
  <sheetProtection/>
  <mergeCells count="9">
    <mergeCell ref="C180:G180"/>
    <mergeCell ref="C132:G132"/>
    <mergeCell ref="B1:G1"/>
    <mergeCell ref="A4:G4"/>
    <mergeCell ref="C5:G5"/>
    <mergeCell ref="A2:H2"/>
    <mergeCell ref="C15:H16"/>
    <mergeCell ref="C153:H156"/>
    <mergeCell ref="C109:G109"/>
  </mergeCells>
  <printOptions horizontalCentered="1"/>
  <pageMargins left="0.1968503937007874" right="0.1968503937007874" top="0.3937007874015748" bottom="0.7086614173228347" header="0.5118110236220472" footer="0.5118110236220472"/>
  <pageSetup horizontalDpi="600" verticalDpi="600" orientation="landscape" paperSize="9" scale="83" r:id="rId2"/>
  <headerFooter alignWithMargins="0">
    <oddFooter>&amp;RNotas de Descripción de los Productos &amp;P/&amp;N</oddFooter>
  </headerFooter>
  <rowBreaks count="3" manualBreakCount="3">
    <brk id="108" max="255" man="1"/>
    <brk id="131" max="255" man="1"/>
    <brk id="179" max="7" man="1"/>
  </rowBreaks>
  <drawing r:id="rId1"/>
</worksheet>
</file>

<file path=xl/worksheets/sheet9.xml><?xml version="1.0" encoding="utf-8"?>
<worksheet xmlns="http://schemas.openxmlformats.org/spreadsheetml/2006/main" xmlns:r="http://schemas.openxmlformats.org/officeDocument/2006/relationships">
  <sheetPr codeName="Sheet12"/>
  <dimension ref="A1:R79"/>
  <sheetViews>
    <sheetView zoomScalePageLayoutView="0" workbookViewId="0" topLeftCell="A45">
      <selection activeCell="H86" sqref="H86"/>
    </sheetView>
  </sheetViews>
  <sheetFormatPr defaultColWidth="9.140625" defaultRowHeight="12.75"/>
  <cols>
    <col min="1" max="1" width="0.85546875" style="0" customWidth="1"/>
    <col min="2" max="2" width="4.421875" style="0" customWidth="1"/>
    <col min="3" max="3" width="3.140625" style="0" customWidth="1"/>
    <col min="15" max="15" width="22.421875" style="0" customWidth="1"/>
    <col min="16" max="16" width="8.140625" style="0" customWidth="1"/>
    <col min="17" max="17" width="2.7109375" style="0" customWidth="1"/>
    <col min="18" max="18" width="3.57421875" style="0" customWidth="1"/>
  </cols>
  <sheetData>
    <row r="1" spans="1:18" ht="43.5" customHeight="1">
      <c r="A1" s="109"/>
      <c r="B1" s="114"/>
      <c r="C1" s="144" t="s">
        <v>543</v>
      </c>
      <c r="D1" s="144" t="s">
        <v>544</v>
      </c>
      <c r="E1" s="144"/>
      <c r="F1" s="144"/>
      <c r="G1" s="144"/>
      <c r="H1" s="144"/>
      <c r="I1" s="168"/>
      <c r="J1" s="168"/>
      <c r="K1" s="168"/>
      <c r="L1" s="168"/>
      <c r="M1" s="168"/>
      <c r="N1" s="168"/>
      <c r="O1" s="168"/>
      <c r="P1" s="169"/>
      <c r="Q1" s="145"/>
      <c r="R1" s="146"/>
    </row>
    <row r="2" spans="1:18" ht="36" customHeight="1">
      <c r="A2" s="101"/>
      <c r="B2" s="389" t="s">
        <v>108</v>
      </c>
      <c r="C2" s="389"/>
      <c r="D2" s="389"/>
      <c r="E2" s="389"/>
      <c r="F2" s="389"/>
      <c r="G2" s="389"/>
      <c r="H2" s="389"/>
      <c r="I2" s="389"/>
      <c r="J2" s="389"/>
      <c r="K2" s="389"/>
      <c r="L2" s="389"/>
      <c r="M2" s="389"/>
      <c r="N2" s="389"/>
      <c r="O2" s="389"/>
      <c r="P2" s="389"/>
      <c r="Q2" s="160"/>
      <c r="R2" s="94"/>
    </row>
    <row r="3" spans="1:18" ht="6.75" customHeight="1">
      <c r="A3" s="538"/>
      <c r="B3" s="539"/>
      <c r="C3" s="539"/>
      <c r="D3" s="539"/>
      <c r="E3" s="539"/>
      <c r="F3" s="539"/>
      <c r="G3" s="539"/>
      <c r="H3" s="539"/>
      <c r="I3" s="539"/>
      <c r="J3" s="539"/>
      <c r="K3" s="539"/>
      <c r="L3" s="539"/>
      <c r="M3" s="539"/>
      <c r="N3" s="539"/>
      <c r="O3" s="539"/>
      <c r="P3" s="539"/>
      <c r="Q3" s="161"/>
      <c r="R3" s="58"/>
    </row>
    <row r="4" spans="1:18" ht="12.75">
      <c r="A4" s="62"/>
      <c r="B4" s="55" t="s">
        <v>337</v>
      </c>
      <c r="C4" s="55"/>
      <c r="D4" s="55"/>
      <c r="E4" s="55"/>
      <c r="F4" s="55"/>
      <c r="G4" s="55"/>
      <c r="H4" s="55"/>
      <c r="I4" s="55"/>
      <c r="J4" s="55"/>
      <c r="K4" s="55"/>
      <c r="L4" s="55"/>
      <c r="M4" s="55"/>
      <c r="N4" s="55"/>
      <c r="O4" s="55"/>
      <c r="P4" s="55"/>
      <c r="Q4" s="55"/>
      <c r="R4" s="59"/>
    </row>
    <row r="5" spans="1:18" ht="6.75" customHeight="1">
      <c r="A5" s="60"/>
      <c r="B5" s="29"/>
      <c r="C5" s="29"/>
      <c r="D5" s="29"/>
      <c r="E5" s="29"/>
      <c r="F5" s="29"/>
      <c r="G5" s="29"/>
      <c r="H5" s="29"/>
      <c r="I5" s="29"/>
      <c r="J5" s="29"/>
      <c r="K5" s="29"/>
      <c r="L5" s="29"/>
      <c r="M5" s="29"/>
      <c r="N5" s="29"/>
      <c r="O5" s="29"/>
      <c r="P5" s="29"/>
      <c r="Q5" s="29"/>
      <c r="R5" s="61"/>
    </row>
    <row r="6" spans="1:18" ht="12.75">
      <c r="A6" s="60"/>
      <c r="B6" s="29"/>
      <c r="C6" s="141" t="s">
        <v>529</v>
      </c>
      <c r="D6" s="141"/>
      <c r="E6" s="141"/>
      <c r="F6" s="141"/>
      <c r="G6" s="141"/>
      <c r="H6" s="141"/>
      <c r="I6" s="141"/>
      <c r="J6" s="141"/>
      <c r="K6" s="141"/>
      <c r="L6" s="141"/>
      <c r="M6" s="141"/>
      <c r="N6" s="141"/>
      <c r="O6" s="141"/>
      <c r="P6" s="141"/>
      <c r="Q6" s="141"/>
      <c r="R6" s="61"/>
    </row>
    <row r="7" spans="1:18" ht="6.75" customHeight="1">
      <c r="A7" s="60"/>
      <c r="B7" s="29"/>
      <c r="C7" s="29"/>
      <c r="D7" s="29"/>
      <c r="E7" s="29"/>
      <c r="F7" s="29"/>
      <c r="G7" s="29"/>
      <c r="H7" s="29"/>
      <c r="I7" s="29"/>
      <c r="J7" s="29"/>
      <c r="K7" s="29"/>
      <c r="L7" s="29"/>
      <c r="M7" s="29"/>
      <c r="N7" s="29"/>
      <c r="O7" s="29"/>
      <c r="P7" s="29"/>
      <c r="Q7" s="29"/>
      <c r="R7" s="61"/>
    </row>
    <row r="8" spans="1:18" ht="12.75">
      <c r="A8" s="60"/>
      <c r="B8" s="29"/>
      <c r="C8" s="99" t="s">
        <v>338</v>
      </c>
      <c r="D8" s="29"/>
      <c r="E8" s="29"/>
      <c r="F8" s="29"/>
      <c r="G8" s="29"/>
      <c r="H8" s="29"/>
      <c r="I8" s="29"/>
      <c r="J8" s="29"/>
      <c r="K8" s="29"/>
      <c r="L8" s="29"/>
      <c r="M8" s="29"/>
      <c r="N8" s="29"/>
      <c r="O8" s="29"/>
      <c r="P8" s="29"/>
      <c r="Q8" s="29"/>
      <c r="R8" s="61"/>
    </row>
    <row r="9" spans="1:18" ht="12.75">
      <c r="A9" s="60"/>
      <c r="B9" s="29"/>
      <c r="C9" s="99" t="s">
        <v>174</v>
      </c>
      <c r="D9" s="29"/>
      <c r="E9" s="29"/>
      <c r="F9" s="29"/>
      <c r="G9" s="29"/>
      <c r="H9" s="29"/>
      <c r="I9" s="29"/>
      <c r="J9" s="29"/>
      <c r="K9" s="29"/>
      <c r="L9" s="29"/>
      <c r="M9" s="29"/>
      <c r="N9" s="29"/>
      <c r="O9" s="29"/>
      <c r="P9" s="29"/>
      <c r="Q9" s="29"/>
      <c r="R9" s="61"/>
    </row>
    <row r="10" spans="1:18" ht="12.75">
      <c r="A10" s="60"/>
      <c r="B10" s="29"/>
      <c r="C10" s="99" t="s">
        <v>339</v>
      </c>
      <c r="D10" s="29"/>
      <c r="E10" s="29"/>
      <c r="F10" s="29"/>
      <c r="G10" s="29"/>
      <c r="H10" s="29"/>
      <c r="I10" s="29"/>
      <c r="J10" s="29"/>
      <c r="K10" s="29"/>
      <c r="L10" s="29"/>
      <c r="M10" s="29"/>
      <c r="N10" s="29"/>
      <c r="O10" s="29"/>
      <c r="P10" s="29"/>
      <c r="Q10" s="29"/>
      <c r="R10" s="61"/>
    </row>
    <row r="11" spans="1:18" ht="12.75">
      <c r="A11" s="60"/>
      <c r="B11" s="29"/>
      <c r="C11" s="100" t="s">
        <v>530</v>
      </c>
      <c r="D11" s="29"/>
      <c r="E11" s="29"/>
      <c r="F11" s="29"/>
      <c r="G11" s="29"/>
      <c r="H11" s="29"/>
      <c r="I11" s="29"/>
      <c r="J11" s="29"/>
      <c r="K11" s="29"/>
      <c r="L11" s="29"/>
      <c r="M11" s="29"/>
      <c r="N11" s="29"/>
      <c r="O11" s="29"/>
      <c r="P11" s="29"/>
      <c r="Q11" s="29"/>
      <c r="R11" s="61"/>
    </row>
    <row r="12" spans="1:18" ht="12.75">
      <c r="A12" s="60"/>
      <c r="B12" s="29"/>
      <c r="C12" s="99" t="s">
        <v>340</v>
      </c>
      <c r="D12" s="29"/>
      <c r="E12" s="29"/>
      <c r="F12" s="29"/>
      <c r="G12" s="29"/>
      <c r="H12" s="29"/>
      <c r="I12" s="29"/>
      <c r="J12" s="29"/>
      <c r="K12" s="29"/>
      <c r="L12" s="29"/>
      <c r="M12" s="29"/>
      <c r="N12" s="29"/>
      <c r="O12" s="29"/>
      <c r="P12" s="29"/>
      <c r="Q12" s="29"/>
      <c r="R12" s="61"/>
    </row>
    <row r="13" spans="1:18" ht="6.75" customHeight="1">
      <c r="A13" s="60"/>
      <c r="B13" s="29"/>
      <c r="C13" s="29"/>
      <c r="D13" s="29"/>
      <c r="E13" s="29"/>
      <c r="F13" s="29"/>
      <c r="G13" s="29"/>
      <c r="H13" s="29"/>
      <c r="I13" s="29"/>
      <c r="J13" s="29"/>
      <c r="K13" s="29"/>
      <c r="L13" s="29"/>
      <c r="M13" s="29"/>
      <c r="N13" s="29"/>
      <c r="O13" s="29"/>
      <c r="P13" s="29"/>
      <c r="Q13" s="29"/>
      <c r="R13" s="61"/>
    </row>
    <row r="14" spans="1:18" ht="12.75">
      <c r="A14" s="60"/>
      <c r="B14" s="29"/>
      <c r="C14" s="29" t="s">
        <v>341</v>
      </c>
      <c r="D14" s="29"/>
      <c r="E14" s="29"/>
      <c r="F14" s="29"/>
      <c r="G14" s="29"/>
      <c r="H14" s="29"/>
      <c r="I14" s="29"/>
      <c r="J14" s="29"/>
      <c r="K14" s="29"/>
      <c r="L14" s="29"/>
      <c r="M14" s="29"/>
      <c r="N14" s="29"/>
      <c r="O14" s="29"/>
      <c r="P14" s="29"/>
      <c r="Q14" s="29"/>
      <c r="R14" s="61"/>
    </row>
    <row r="15" spans="1:18" ht="6.75" customHeight="1">
      <c r="A15" s="60"/>
      <c r="B15" s="29"/>
      <c r="C15" s="29"/>
      <c r="D15" s="29"/>
      <c r="E15" s="29"/>
      <c r="F15" s="29"/>
      <c r="G15" s="29"/>
      <c r="H15" s="29"/>
      <c r="I15" s="29"/>
      <c r="J15" s="29"/>
      <c r="K15" s="29"/>
      <c r="L15" s="29"/>
      <c r="M15" s="29"/>
      <c r="N15" s="29"/>
      <c r="O15" s="29"/>
      <c r="P15" s="29"/>
      <c r="Q15" s="29"/>
      <c r="R15" s="61"/>
    </row>
    <row r="16" spans="1:18" ht="13.5" customHeight="1">
      <c r="A16" s="60"/>
      <c r="B16" s="29"/>
      <c r="C16" s="542" t="s">
        <v>329</v>
      </c>
      <c r="D16" s="542"/>
      <c r="E16" s="542"/>
      <c r="F16" s="542"/>
      <c r="G16" s="542"/>
      <c r="H16" s="542"/>
      <c r="I16" s="542"/>
      <c r="J16" s="147"/>
      <c r="K16" s="147"/>
      <c r="L16" s="147"/>
      <c r="M16" s="147"/>
      <c r="N16" s="147"/>
      <c r="O16" s="147"/>
      <c r="P16" s="147"/>
      <c r="Q16" s="147"/>
      <c r="R16" s="95"/>
    </row>
    <row r="17" spans="1:18" ht="12.75">
      <c r="A17" s="60"/>
      <c r="B17" s="29"/>
      <c r="C17" s="99" t="s">
        <v>546</v>
      </c>
      <c r="D17" s="29"/>
      <c r="E17" s="29"/>
      <c r="F17" s="29"/>
      <c r="G17" s="29"/>
      <c r="H17" s="29"/>
      <c r="I17" s="29"/>
      <c r="J17" s="29"/>
      <c r="K17" s="29"/>
      <c r="L17" s="29"/>
      <c r="M17" s="29"/>
      <c r="N17" s="29"/>
      <c r="O17" s="29"/>
      <c r="P17" s="29"/>
      <c r="Q17" s="29"/>
      <c r="R17" s="61"/>
    </row>
    <row r="18" spans="1:18" ht="6.75" customHeight="1">
      <c r="A18" s="60"/>
      <c r="B18" s="29"/>
      <c r="C18" s="29"/>
      <c r="D18" s="29"/>
      <c r="E18" s="29"/>
      <c r="F18" s="29"/>
      <c r="G18" s="29"/>
      <c r="H18" s="29"/>
      <c r="I18" s="29"/>
      <c r="J18" s="29"/>
      <c r="K18" s="29"/>
      <c r="L18" s="29"/>
      <c r="M18" s="29"/>
      <c r="N18" s="29"/>
      <c r="O18" s="29"/>
      <c r="P18" s="29"/>
      <c r="Q18" s="29"/>
      <c r="R18" s="61"/>
    </row>
    <row r="19" spans="1:18" ht="12.75" customHeight="1">
      <c r="A19" s="60"/>
      <c r="B19" s="143"/>
      <c r="C19" s="543"/>
      <c r="D19" s="543"/>
      <c r="E19" s="543"/>
      <c r="F19" s="543"/>
      <c r="G19" s="543"/>
      <c r="H19" s="543"/>
      <c r="I19" s="543"/>
      <c r="J19" s="543"/>
      <c r="K19" s="543"/>
      <c r="L19" s="543"/>
      <c r="M19" s="543"/>
      <c r="N19" s="543"/>
      <c r="O19" s="543"/>
      <c r="P19" s="29"/>
      <c r="Q19" s="29"/>
      <c r="R19" s="96"/>
    </row>
    <row r="20" spans="1:18" ht="12.75">
      <c r="A20" s="60"/>
      <c r="B20" s="540" t="s">
        <v>538</v>
      </c>
      <c r="C20" s="536"/>
      <c r="D20" s="536"/>
      <c r="E20" s="536"/>
      <c r="F20" s="536"/>
      <c r="G20" s="536"/>
      <c r="H20" s="536"/>
      <c r="I20" s="536"/>
      <c r="J20" s="536"/>
      <c r="K20" s="536"/>
      <c r="L20" s="536"/>
      <c r="M20" s="536"/>
      <c r="N20" s="536"/>
      <c r="O20" s="536"/>
      <c r="P20" s="536"/>
      <c r="Q20" s="536"/>
      <c r="R20" s="537"/>
    </row>
    <row r="21" spans="1:18" ht="12.75">
      <c r="A21" s="60"/>
      <c r="B21" s="536"/>
      <c r="C21" s="536"/>
      <c r="D21" s="536"/>
      <c r="E21" s="536"/>
      <c r="F21" s="536"/>
      <c r="G21" s="536"/>
      <c r="H21" s="536"/>
      <c r="I21" s="536"/>
      <c r="J21" s="536"/>
      <c r="K21" s="536"/>
      <c r="L21" s="536"/>
      <c r="M21" s="536"/>
      <c r="N21" s="536"/>
      <c r="O21" s="536"/>
      <c r="P21" s="536"/>
      <c r="Q21" s="536"/>
      <c r="R21" s="537"/>
    </row>
    <row r="22" spans="1:18" ht="6" customHeight="1">
      <c r="A22" s="60"/>
      <c r="B22" s="99"/>
      <c r="C22" s="29"/>
      <c r="D22" s="29"/>
      <c r="E22" s="29"/>
      <c r="F22" s="29"/>
      <c r="G22" s="29"/>
      <c r="H22" s="29"/>
      <c r="I22" s="29"/>
      <c r="J22" s="29"/>
      <c r="K22" s="29"/>
      <c r="L22" s="29"/>
      <c r="M22" s="29"/>
      <c r="N22" s="29"/>
      <c r="O22" s="29"/>
      <c r="P22" s="29"/>
      <c r="Q22" s="29"/>
      <c r="R22" s="61"/>
    </row>
    <row r="23" spans="1:18" ht="12.75">
      <c r="A23" s="60"/>
      <c r="B23" s="99" t="s">
        <v>540</v>
      </c>
      <c r="C23" s="29"/>
      <c r="D23" s="29"/>
      <c r="E23" s="29"/>
      <c r="F23" s="29"/>
      <c r="G23" s="29"/>
      <c r="H23" s="29"/>
      <c r="I23" s="29"/>
      <c r="J23" s="29"/>
      <c r="K23" s="29"/>
      <c r="L23" s="29"/>
      <c r="M23" s="29"/>
      <c r="N23" s="29"/>
      <c r="O23" s="29"/>
      <c r="P23" s="29"/>
      <c r="Q23" s="29"/>
      <c r="R23" s="61"/>
    </row>
    <row r="24" spans="1:18" ht="12.75">
      <c r="A24" s="60"/>
      <c r="B24" s="99" t="s">
        <v>541</v>
      </c>
      <c r="C24" s="29"/>
      <c r="D24" s="29"/>
      <c r="E24" s="29"/>
      <c r="F24" s="29"/>
      <c r="G24" s="29"/>
      <c r="H24" s="29"/>
      <c r="I24" s="29"/>
      <c r="J24" s="29"/>
      <c r="K24" s="29"/>
      <c r="L24" s="29"/>
      <c r="M24" s="29"/>
      <c r="N24" s="29"/>
      <c r="O24" s="29"/>
      <c r="P24" s="29"/>
      <c r="Q24" s="29"/>
      <c r="R24" s="61"/>
    </row>
    <row r="25" spans="1:18" ht="6.75" customHeight="1">
      <c r="A25" s="60"/>
      <c r="B25" s="64"/>
      <c r="C25" s="63"/>
      <c r="D25" s="29"/>
      <c r="E25" s="29"/>
      <c r="F25" s="29"/>
      <c r="G25" s="29"/>
      <c r="H25" s="29"/>
      <c r="I25" s="29"/>
      <c r="J25" s="29"/>
      <c r="K25" s="29"/>
      <c r="L25" s="29"/>
      <c r="M25" s="29"/>
      <c r="N25" s="29"/>
      <c r="O25" s="29"/>
      <c r="P25" s="29"/>
      <c r="Q25" s="29"/>
      <c r="R25" s="61"/>
    </row>
    <row r="26" spans="1:18" ht="12.75">
      <c r="A26" s="60"/>
      <c r="B26" s="64" t="s">
        <v>547</v>
      </c>
      <c r="C26" s="29"/>
      <c r="D26" s="29"/>
      <c r="E26" s="29"/>
      <c r="F26" s="29"/>
      <c r="G26" s="29"/>
      <c r="H26" s="29"/>
      <c r="I26" s="29"/>
      <c r="J26" s="29"/>
      <c r="K26" s="29"/>
      <c r="L26" s="29"/>
      <c r="M26" s="29"/>
      <c r="N26" s="29"/>
      <c r="O26" s="29"/>
      <c r="P26" s="29"/>
      <c r="Q26" s="29"/>
      <c r="R26" s="61"/>
    </row>
    <row r="27" spans="1:18" ht="13.5" customHeight="1">
      <c r="A27" s="60"/>
      <c r="B27" s="543" t="s">
        <v>531</v>
      </c>
      <c r="C27" s="536"/>
      <c r="D27" s="536"/>
      <c r="E27" s="536"/>
      <c r="F27" s="536"/>
      <c r="G27" s="536"/>
      <c r="H27" s="536"/>
      <c r="I27" s="536"/>
      <c r="J27" s="536"/>
      <c r="K27" s="536"/>
      <c r="L27" s="536"/>
      <c r="M27" s="536"/>
      <c r="N27" s="536"/>
      <c r="O27" s="536"/>
      <c r="P27" s="536"/>
      <c r="Q27" s="536"/>
      <c r="R27" s="537"/>
    </row>
    <row r="28" spans="1:18" ht="13.5" customHeight="1">
      <c r="A28" s="60"/>
      <c r="B28" s="536"/>
      <c r="C28" s="536"/>
      <c r="D28" s="536"/>
      <c r="E28" s="536"/>
      <c r="F28" s="536"/>
      <c r="G28" s="536"/>
      <c r="H28" s="536"/>
      <c r="I28" s="536"/>
      <c r="J28" s="536"/>
      <c r="K28" s="536"/>
      <c r="L28" s="536"/>
      <c r="M28" s="536"/>
      <c r="N28" s="536"/>
      <c r="O28" s="536"/>
      <c r="P28" s="536"/>
      <c r="Q28" s="536"/>
      <c r="R28" s="537"/>
    </row>
    <row r="29" spans="1:18" ht="6.75" customHeight="1">
      <c r="A29" s="60"/>
      <c r="B29" s="64"/>
      <c r="C29" s="63"/>
      <c r="D29" s="29"/>
      <c r="E29" s="29"/>
      <c r="F29" s="29"/>
      <c r="G29" s="29"/>
      <c r="H29" s="29"/>
      <c r="I29" s="29"/>
      <c r="J29" s="29"/>
      <c r="K29" s="29"/>
      <c r="L29" s="29"/>
      <c r="M29" s="29"/>
      <c r="N29" s="29"/>
      <c r="O29" s="29"/>
      <c r="P29" s="29"/>
      <c r="Q29" s="29"/>
      <c r="R29" s="61"/>
    </row>
    <row r="30" spans="1:18" ht="12.75" customHeight="1">
      <c r="A30" s="60"/>
      <c r="B30" s="541" t="s">
        <v>553</v>
      </c>
      <c r="C30" s="536"/>
      <c r="D30" s="536"/>
      <c r="E30" s="536"/>
      <c r="F30" s="536"/>
      <c r="G30" s="536"/>
      <c r="H30" s="536"/>
      <c r="I30" s="536"/>
      <c r="J30" s="536"/>
      <c r="K30" s="536"/>
      <c r="L30" s="536"/>
      <c r="M30" s="536"/>
      <c r="N30" s="536"/>
      <c r="O30" s="536"/>
      <c r="P30" s="536"/>
      <c r="Q30" s="536"/>
      <c r="R30" s="537"/>
    </row>
    <row r="31" spans="1:18" ht="37.5" customHeight="1">
      <c r="A31" s="60"/>
      <c r="B31" s="536"/>
      <c r="C31" s="536"/>
      <c r="D31" s="536"/>
      <c r="E31" s="536"/>
      <c r="F31" s="536"/>
      <c r="G31" s="536"/>
      <c r="H31" s="536"/>
      <c r="I31" s="536"/>
      <c r="J31" s="536"/>
      <c r="K31" s="536"/>
      <c r="L31" s="536"/>
      <c r="M31" s="536"/>
      <c r="N31" s="536"/>
      <c r="O31" s="536"/>
      <c r="P31" s="536"/>
      <c r="Q31" s="536"/>
      <c r="R31" s="537"/>
    </row>
    <row r="32" spans="1:18" ht="6.75" customHeight="1">
      <c r="A32" s="60"/>
      <c r="B32" s="64"/>
      <c r="C32" s="63"/>
      <c r="D32" s="29"/>
      <c r="E32" s="29"/>
      <c r="F32" s="29"/>
      <c r="G32" s="29"/>
      <c r="H32" s="29"/>
      <c r="I32" s="29"/>
      <c r="J32" s="29"/>
      <c r="K32" s="29"/>
      <c r="L32" s="29"/>
      <c r="M32" s="29"/>
      <c r="N32" s="29"/>
      <c r="O32" s="29"/>
      <c r="P32" s="29"/>
      <c r="Q32" s="29"/>
      <c r="R32" s="61"/>
    </row>
    <row r="33" spans="1:18" ht="12.75" customHeight="1">
      <c r="A33" s="60"/>
      <c r="B33" s="541" t="s">
        <v>551</v>
      </c>
      <c r="C33" s="536"/>
      <c r="D33" s="536"/>
      <c r="E33" s="536"/>
      <c r="F33" s="536"/>
      <c r="G33" s="536"/>
      <c r="H33" s="536"/>
      <c r="I33" s="536"/>
      <c r="J33" s="536"/>
      <c r="K33" s="536"/>
      <c r="L33" s="536"/>
      <c r="M33" s="536"/>
      <c r="N33" s="536"/>
      <c r="O33" s="536"/>
      <c r="P33" s="536"/>
      <c r="Q33" s="536"/>
      <c r="R33" s="537"/>
    </row>
    <row r="34" spans="1:18" ht="26.25" customHeight="1">
      <c r="A34" s="60"/>
      <c r="B34" s="536"/>
      <c r="C34" s="536"/>
      <c r="D34" s="536"/>
      <c r="E34" s="536"/>
      <c r="F34" s="536"/>
      <c r="G34" s="536"/>
      <c r="H34" s="536"/>
      <c r="I34" s="536"/>
      <c r="J34" s="536"/>
      <c r="K34" s="536"/>
      <c r="L34" s="536"/>
      <c r="M34" s="536"/>
      <c r="N34" s="536"/>
      <c r="O34" s="536"/>
      <c r="P34" s="536"/>
      <c r="Q34" s="536"/>
      <c r="R34" s="537"/>
    </row>
    <row r="35" spans="1:18" ht="6.75" customHeight="1">
      <c r="A35" s="60"/>
      <c r="B35" s="64"/>
      <c r="C35" s="63"/>
      <c r="D35" s="29"/>
      <c r="E35" s="29"/>
      <c r="F35" s="29"/>
      <c r="G35" s="29"/>
      <c r="H35" s="29"/>
      <c r="I35" s="29"/>
      <c r="J35" s="29"/>
      <c r="K35" s="29"/>
      <c r="L35" s="29"/>
      <c r="M35" s="29"/>
      <c r="N35" s="29"/>
      <c r="O35" s="29"/>
      <c r="P35" s="29"/>
      <c r="Q35" s="29"/>
      <c r="R35" s="61"/>
    </row>
    <row r="36" spans="1:18" ht="12.75">
      <c r="A36" s="60"/>
      <c r="B36" s="142" t="s">
        <v>354</v>
      </c>
      <c r="C36" s="142"/>
      <c r="D36" s="142"/>
      <c r="E36" s="142"/>
      <c r="F36" s="142"/>
      <c r="G36" s="142"/>
      <c r="H36" s="29"/>
      <c r="I36" s="29"/>
      <c r="J36" s="29"/>
      <c r="K36" s="29"/>
      <c r="L36" s="29"/>
      <c r="M36" s="29"/>
      <c r="N36" s="29"/>
      <c r="O36" s="29"/>
      <c r="P36" s="29"/>
      <c r="Q36" s="29"/>
      <c r="R36" s="61"/>
    </row>
    <row r="37" spans="1:18" ht="6.75" customHeight="1">
      <c r="A37" s="60"/>
      <c r="B37" s="29"/>
      <c r="C37" s="29"/>
      <c r="D37" s="29"/>
      <c r="E37" s="29"/>
      <c r="F37" s="29"/>
      <c r="G37" s="29"/>
      <c r="H37" s="29"/>
      <c r="I37" s="29"/>
      <c r="J37" s="29"/>
      <c r="K37" s="29"/>
      <c r="L37" s="29"/>
      <c r="M37" s="29"/>
      <c r="N37" s="29"/>
      <c r="O37" s="29"/>
      <c r="P37" s="29"/>
      <c r="Q37" s="29"/>
      <c r="R37" s="61"/>
    </row>
    <row r="38" spans="1:18" ht="12.75">
      <c r="A38" s="60"/>
      <c r="B38" s="140" t="s">
        <v>542</v>
      </c>
      <c r="C38" s="29"/>
      <c r="D38" s="29"/>
      <c r="E38" s="29"/>
      <c r="F38" s="29"/>
      <c r="G38" s="29"/>
      <c r="H38" s="29"/>
      <c r="I38" s="29"/>
      <c r="J38" s="29"/>
      <c r="K38" s="29"/>
      <c r="L38" s="29"/>
      <c r="M38" s="29"/>
      <c r="N38" s="29"/>
      <c r="O38" s="29"/>
      <c r="P38" s="29"/>
      <c r="Q38" s="29"/>
      <c r="R38" s="61"/>
    </row>
    <row r="39" spans="1:18" ht="6" customHeight="1">
      <c r="A39" s="60"/>
      <c r="B39" s="140"/>
      <c r="C39" s="29"/>
      <c r="D39" s="29"/>
      <c r="E39" s="29"/>
      <c r="F39" s="29"/>
      <c r="G39" s="29"/>
      <c r="H39" s="29"/>
      <c r="I39" s="29"/>
      <c r="J39" s="29"/>
      <c r="K39" s="29"/>
      <c r="L39" s="29"/>
      <c r="M39" s="29"/>
      <c r="N39" s="29"/>
      <c r="O39" s="29"/>
      <c r="P39" s="29"/>
      <c r="Q39" s="29"/>
      <c r="R39" s="61"/>
    </row>
    <row r="40" spans="1:18" ht="12.75">
      <c r="A40" s="60"/>
      <c r="B40" s="64" t="s">
        <v>175</v>
      </c>
      <c r="C40" s="29"/>
      <c r="D40" s="29"/>
      <c r="E40" s="29"/>
      <c r="F40" s="29"/>
      <c r="G40" s="29"/>
      <c r="H40" s="29"/>
      <c r="I40" s="29"/>
      <c r="J40" s="29"/>
      <c r="K40" s="29"/>
      <c r="L40" s="29"/>
      <c r="M40" s="29"/>
      <c r="N40" s="29"/>
      <c r="O40" s="29"/>
      <c r="P40" s="29"/>
      <c r="Q40" s="29"/>
      <c r="R40" s="61"/>
    </row>
    <row r="41" spans="1:18" ht="8.25" customHeight="1">
      <c r="A41" s="60"/>
      <c r="B41" s="47"/>
      <c r="C41" s="203"/>
      <c r="D41" s="203"/>
      <c r="E41" s="47"/>
      <c r="F41" s="47"/>
      <c r="G41" s="47"/>
      <c r="H41" s="47"/>
      <c r="I41" s="47"/>
      <c r="J41" s="47"/>
      <c r="K41" s="47"/>
      <c r="L41" s="47"/>
      <c r="M41" s="47"/>
      <c r="N41" s="47"/>
      <c r="O41" s="47"/>
      <c r="P41" s="47"/>
      <c r="Q41" s="29"/>
      <c r="R41" s="61"/>
    </row>
    <row r="42" spans="1:18" ht="12.75">
      <c r="A42" s="60"/>
      <c r="B42" s="55" t="s">
        <v>176</v>
      </c>
      <c r="C42" s="29"/>
      <c r="D42" s="29"/>
      <c r="E42" s="29"/>
      <c r="F42" s="29"/>
      <c r="G42" s="29"/>
      <c r="H42" s="29"/>
      <c r="I42" s="29"/>
      <c r="J42" s="29"/>
      <c r="K42" s="29"/>
      <c r="L42" s="29"/>
      <c r="M42" s="29"/>
      <c r="N42" s="29"/>
      <c r="O42" s="29"/>
      <c r="P42" s="204"/>
      <c r="Q42" s="29"/>
      <c r="R42" s="61"/>
    </row>
    <row r="43" spans="1:18" ht="12.75">
      <c r="A43" s="60"/>
      <c r="B43" s="140" t="s">
        <v>634</v>
      </c>
      <c r="C43" s="29"/>
      <c r="D43" s="29"/>
      <c r="E43" s="29"/>
      <c r="F43" s="29"/>
      <c r="G43" s="29"/>
      <c r="H43" s="29"/>
      <c r="I43" s="29"/>
      <c r="J43" s="29"/>
      <c r="K43" s="29"/>
      <c r="L43" s="29"/>
      <c r="M43" s="29"/>
      <c r="N43" s="29"/>
      <c r="O43" s="29"/>
      <c r="P43" s="140"/>
      <c r="Q43" s="29"/>
      <c r="R43" s="61"/>
    </row>
    <row r="44" spans="1:18" ht="27.75" customHeight="1">
      <c r="A44" s="60"/>
      <c r="B44" s="541" t="s">
        <v>639</v>
      </c>
      <c r="C44" s="536"/>
      <c r="D44" s="536"/>
      <c r="E44" s="536"/>
      <c r="F44" s="536"/>
      <c r="G44" s="536"/>
      <c r="H44" s="536"/>
      <c r="I44" s="536"/>
      <c r="J44" s="536"/>
      <c r="K44" s="536"/>
      <c r="L44" s="536"/>
      <c r="M44" s="536"/>
      <c r="N44" s="536"/>
      <c r="O44" s="536"/>
      <c r="P44" s="536"/>
      <c r="Q44" s="536"/>
      <c r="R44" s="537"/>
    </row>
    <row r="45" spans="1:18" ht="24.75" customHeight="1">
      <c r="A45" s="60"/>
      <c r="B45" s="541" t="s">
        <v>643</v>
      </c>
      <c r="C45" s="536"/>
      <c r="D45" s="536"/>
      <c r="E45" s="536"/>
      <c r="F45" s="536"/>
      <c r="G45" s="536"/>
      <c r="H45" s="536"/>
      <c r="I45" s="536"/>
      <c r="J45" s="536"/>
      <c r="K45" s="536"/>
      <c r="L45" s="536"/>
      <c r="M45" s="536"/>
      <c r="N45" s="536"/>
      <c r="O45" s="536"/>
      <c r="P45" s="536"/>
      <c r="Q45" s="536"/>
      <c r="R45" s="537"/>
    </row>
    <row r="46" spans="1:18" ht="30.75" customHeight="1">
      <c r="A46" s="60"/>
      <c r="B46" s="541" t="s">
        <v>177</v>
      </c>
      <c r="C46" s="536"/>
      <c r="D46" s="536"/>
      <c r="E46" s="536"/>
      <c r="F46" s="536"/>
      <c r="G46" s="536"/>
      <c r="H46" s="536"/>
      <c r="I46" s="536"/>
      <c r="J46" s="536"/>
      <c r="K46" s="536"/>
      <c r="L46" s="536"/>
      <c r="M46" s="536"/>
      <c r="N46" s="536"/>
      <c r="O46" s="536"/>
      <c r="P46" s="536"/>
      <c r="Q46" s="536"/>
      <c r="R46" s="537"/>
    </row>
    <row r="47" spans="1:18" ht="23.25" customHeight="1">
      <c r="A47" s="60"/>
      <c r="B47" s="541" t="s">
        <v>648</v>
      </c>
      <c r="C47" s="536"/>
      <c r="D47" s="536"/>
      <c r="E47" s="536"/>
      <c r="F47" s="536"/>
      <c r="G47" s="536"/>
      <c r="H47" s="536"/>
      <c r="I47" s="536"/>
      <c r="J47" s="536"/>
      <c r="K47" s="536"/>
      <c r="L47" s="536"/>
      <c r="M47" s="536"/>
      <c r="N47" s="536"/>
      <c r="O47" s="536"/>
      <c r="P47" s="536"/>
      <c r="Q47" s="536"/>
      <c r="R47" s="537"/>
    </row>
    <row r="48" spans="1:18" ht="6" customHeight="1">
      <c r="A48" s="60"/>
      <c r="B48" s="47"/>
      <c r="C48" s="100"/>
      <c r="D48" s="47"/>
      <c r="E48" s="47"/>
      <c r="F48" s="47"/>
      <c r="G48" s="47"/>
      <c r="H48" s="47"/>
      <c r="I48" s="204"/>
      <c r="J48" s="204"/>
      <c r="K48" s="204"/>
      <c r="L48" s="204"/>
      <c r="M48" s="204"/>
      <c r="N48" s="204"/>
      <c r="O48" s="204"/>
      <c r="P48" s="204"/>
      <c r="Q48" s="29"/>
      <c r="R48" s="61"/>
    </row>
    <row r="49" spans="1:18" ht="20.25" customHeight="1">
      <c r="A49" s="60"/>
      <c r="B49" s="205"/>
      <c r="C49" s="29"/>
      <c r="D49" s="29"/>
      <c r="E49" s="29"/>
      <c r="F49" s="29"/>
      <c r="G49" s="29"/>
      <c r="H49" s="29"/>
      <c r="I49" s="29"/>
      <c r="J49" s="29"/>
      <c r="K49" s="29"/>
      <c r="L49" s="29"/>
      <c r="M49" s="29"/>
      <c r="N49" s="29"/>
      <c r="O49" s="29"/>
      <c r="P49" s="29"/>
      <c r="Q49" s="29"/>
      <c r="R49" s="61"/>
    </row>
    <row r="50" spans="1:18" ht="12.75">
      <c r="A50" s="60"/>
      <c r="B50" s="547" t="s">
        <v>54</v>
      </c>
      <c r="C50" s="547"/>
      <c r="D50" s="547"/>
      <c r="E50" s="547"/>
      <c r="F50" s="547"/>
      <c r="G50" s="547"/>
      <c r="H50" s="547"/>
      <c r="I50" s="547"/>
      <c r="J50" s="547"/>
      <c r="K50" s="547"/>
      <c r="L50" s="547"/>
      <c r="M50" s="547"/>
      <c r="N50" s="547"/>
      <c r="O50" s="547"/>
      <c r="P50" s="29"/>
      <c r="Q50" s="29"/>
      <c r="R50" s="97"/>
    </row>
    <row r="51" spans="1:18" ht="39" customHeight="1">
      <c r="A51" s="60"/>
      <c r="B51" s="544" t="s">
        <v>355</v>
      </c>
      <c r="C51" s="545"/>
      <c r="D51" s="545"/>
      <c r="E51" s="545"/>
      <c r="F51" s="545"/>
      <c r="G51" s="545"/>
      <c r="H51" s="545"/>
      <c r="I51" s="545"/>
      <c r="J51" s="545"/>
      <c r="K51" s="545"/>
      <c r="L51" s="545"/>
      <c r="M51" s="545"/>
      <c r="N51" s="545"/>
      <c r="O51" s="545"/>
      <c r="P51" s="545"/>
      <c r="Q51" s="545"/>
      <c r="R51" s="546"/>
    </row>
    <row r="52" spans="1:18" ht="15.75" customHeight="1">
      <c r="A52" s="60"/>
      <c r="B52" s="55"/>
      <c r="C52" s="29"/>
      <c r="D52" s="29"/>
      <c r="E52" s="29"/>
      <c r="F52" s="29"/>
      <c r="G52" s="29"/>
      <c r="H52" s="29"/>
      <c r="I52" s="29"/>
      <c r="J52" s="29"/>
      <c r="K52" s="29"/>
      <c r="L52" s="29"/>
      <c r="M52" s="29"/>
      <c r="N52" s="29"/>
      <c r="O52" s="29"/>
      <c r="P52" s="29"/>
      <c r="Q52" s="29"/>
      <c r="R52" s="61"/>
    </row>
    <row r="53" spans="1:18" ht="12.75">
      <c r="A53" s="60"/>
      <c r="B53" s="55" t="s">
        <v>532</v>
      </c>
      <c r="C53" s="29"/>
      <c r="D53" s="29"/>
      <c r="E53" s="29"/>
      <c r="F53" s="29"/>
      <c r="G53" s="29"/>
      <c r="H53" s="29"/>
      <c r="I53" s="29"/>
      <c r="J53" s="29"/>
      <c r="K53" s="29"/>
      <c r="L53" s="29"/>
      <c r="M53" s="29"/>
      <c r="N53" s="29"/>
      <c r="O53" s="29"/>
      <c r="P53" s="29"/>
      <c r="Q53" s="29"/>
      <c r="R53" s="61"/>
    </row>
    <row r="54" spans="1:18" ht="12.75">
      <c r="A54" s="60"/>
      <c r="B54" s="140" t="s">
        <v>271</v>
      </c>
      <c r="C54" s="55"/>
      <c r="D54" s="29"/>
      <c r="E54" s="29"/>
      <c r="F54" s="29"/>
      <c r="G54" s="29"/>
      <c r="H54" s="29"/>
      <c r="I54" s="29"/>
      <c r="J54" s="29"/>
      <c r="K54" s="29"/>
      <c r="L54" s="29"/>
      <c r="M54" s="29"/>
      <c r="N54" s="29"/>
      <c r="O54" s="29"/>
      <c r="P54" s="29"/>
      <c r="Q54" s="29"/>
      <c r="R54" s="61"/>
    </row>
    <row r="55" spans="1:18" ht="6.75" customHeight="1">
      <c r="A55" s="60"/>
      <c r="B55" s="29"/>
      <c r="C55" s="29"/>
      <c r="D55" s="29"/>
      <c r="E55" s="29"/>
      <c r="F55" s="29"/>
      <c r="G55" s="29"/>
      <c r="H55" s="29"/>
      <c r="I55" s="29"/>
      <c r="J55" s="29"/>
      <c r="K55" s="29"/>
      <c r="L55" s="29"/>
      <c r="M55" s="29"/>
      <c r="N55" s="29"/>
      <c r="O55" s="29"/>
      <c r="P55" s="29"/>
      <c r="Q55" s="29"/>
      <c r="R55" s="61"/>
    </row>
    <row r="56" spans="1:18" ht="12.75">
      <c r="A56" s="60"/>
      <c r="B56" s="55" t="s">
        <v>548</v>
      </c>
      <c r="C56" s="29"/>
      <c r="D56" s="29"/>
      <c r="E56" s="29"/>
      <c r="F56" s="29"/>
      <c r="G56" s="29"/>
      <c r="H56" s="29"/>
      <c r="I56" s="29"/>
      <c r="J56" s="29"/>
      <c r="K56" s="29"/>
      <c r="L56" s="29"/>
      <c r="M56" s="29"/>
      <c r="N56" s="29"/>
      <c r="O56" s="29"/>
      <c r="P56" s="29"/>
      <c r="Q56" s="29"/>
      <c r="R56" s="61"/>
    </row>
    <row r="57" spans="1:18" ht="6.75" customHeight="1">
      <c r="A57" s="60"/>
      <c r="B57" s="64"/>
      <c r="C57" s="55"/>
      <c r="D57" s="29"/>
      <c r="E57" s="29"/>
      <c r="F57" s="29"/>
      <c r="G57" s="29"/>
      <c r="H57" s="29"/>
      <c r="I57" s="29"/>
      <c r="J57" s="29"/>
      <c r="K57" s="29"/>
      <c r="L57" s="29"/>
      <c r="M57" s="29"/>
      <c r="N57" s="29"/>
      <c r="O57" s="29"/>
      <c r="P57" s="29"/>
      <c r="Q57" s="29"/>
      <c r="R57" s="61"/>
    </row>
    <row r="58" spans="1:18" ht="12.75">
      <c r="A58" s="60"/>
      <c r="B58" s="29" t="s">
        <v>55</v>
      </c>
      <c r="C58" s="29"/>
      <c r="D58" s="29"/>
      <c r="E58" s="29"/>
      <c r="F58" s="29"/>
      <c r="G58" s="29"/>
      <c r="H58" s="29"/>
      <c r="I58" s="29"/>
      <c r="J58" s="29"/>
      <c r="K58" s="29"/>
      <c r="L58" s="29"/>
      <c r="M58" s="29"/>
      <c r="N58" s="29"/>
      <c r="O58" s="29"/>
      <c r="P58" s="29"/>
      <c r="Q58" s="29"/>
      <c r="R58" s="61"/>
    </row>
    <row r="59" spans="1:18" ht="6.75" customHeight="1">
      <c r="A59" s="60"/>
      <c r="B59" s="29"/>
      <c r="C59" s="29"/>
      <c r="D59" s="29"/>
      <c r="E59" s="29"/>
      <c r="F59" s="29"/>
      <c r="G59" s="29"/>
      <c r="H59" s="29"/>
      <c r="I59" s="29"/>
      <c r="J59" s="29"/>
      <c r="K59" s="29"/>
      <c r="L59" s="29"/>
      <c r="M59" s="29"/>
      <c r="N59" s="29"/>
      <c r="O59" s="29"/>
      <c r="P59" s="29"/>
      <c r="Q59" s="29"/>
      <c r="R59" s="61"/>
    </row>
    <row r="60" spans="1:18" ht="12.75">
      <c r="A60" s="60"/>
      <c r="B60" s="29" t="s">
        <v>533</v>
      </c>
      <c r="C60" s="29"/>
      <c r="D60" s="29"/>
      <c r="E60" s="29"/>
      <c r="F60" s="29"/>
      <c r="G60" s="29"/>
      <c r="H60" s="29"/>
      <c r="I60" s="29"/>
      <c r="J60" s="29"/>
      <c r="K60" s="29"/>
      <c r="L60" s="29"/>
      <c r="M60" s="29"/>
      <c r="N60" s="29"/>
      <c r="O60" s="29"/>
      <c r="P60" s="29"/>
      <c r="Q60" s="29"/>
      <c r="R60" s="61"/>
    </row>
    <row r="61" spans="1:18" ht="6.75" customHeight="1">
      <c r="A61" s="60"/>
      <c r="B61" s="29"/>
      <c r="C61" s="29"/>
      <c r="D61" s="29"/>
      <c r="E61" s="29"/>
      <c r="F61" s="29"/>
      <c r="G61" s="29"/>
      <c r="H61" s="29"/>
      <c r="I61" s="29"/>
      <c r="J61" s="29"/>
      <c r="K61" s="29"/>
      <c r="L61" s="29"/>
      <c r="M61" s="29"/>
      <c r="N61" s="29"/>
      <c r="O61" s="29"/>
      <c r="P61" s="29"/>
      <c r="Q61" s="29"/>
      <c r="R61" s="61"/>
    </row>
    <row r="62" spans="1:18" ht="12.75">
      <c r="A62" s="60"/>
      <c r="B62" s="29" t="s">
        <v>539</v>
      </c>
      <c r="C62" s="29"/>
      <c r="D62" s="29"/>
      <c r="E62" s="29"/>
      <c r="F62" s="29"/>
      <c r="G62" s="29"/>
      <c r="H62" s="29"/>
      <c r="I62" s="29"/>
      <c r="J62" s="29"/>
      <c r="K62" s="29"/>
      <c r="L62" s="29"/>
      <c r="M62" s="29"/>
      <c r="N62" s="29"/>
      <c r="O62" s="29"/>
      <c r="P62" s="29"/>
      <c r="Q62" s="29"/>
      <c r="R62" s="61"/>
    </row>
    <row r="63" spans="1:18" ht="6.75" customHeight="1">
      <c r="A63" s="60"/>
      <c r="B63" s="29"/>
      <c r="C63" s="29"/>
      <c r="D63" s="29"/>
      <c r="E63" s="29"/>
      <c r="F63" s="29"/>
      <c r="G63" s="29"/>
      <c r="H63" s="29"/>
      <c r="I63" s="29"/>
      <c r="J63" s="29"/>
      <c r="K63" s="29"/>
      <c r="L63" s="29"/>
      <c r="M63" s="29"/>
      <c r="N63" s="29"/>
      <c r="O63" s="29"/>
      <c r="P63" s="29"/>
      <c r="Q63" s="29"/>
      <c r="R63" s="61"/>
    </row>
    <row r="64" spans="1:18" ht="12.75">
      <c r="A64" s="60"/>
      <c r="B64" s="29" t="s">
        <v>56</v>
      </c>
      <c r="C64" s="29"/>
      <c r="D64" s="29"/>
      <c r="E64" s="29"/>
      <c r="F64" s="29"/>
      <c r="G64" s="29"/>
      <c r="H64" s="29"/>
      <c r="I64" s="29"/>
      <c r="J64" s="29"/>
      <c r="K64" s="29"/>
      <c r="L64" s="29"/>
      <c r="M64" s="29"/>
      <c r="N64" s="29"/>
      <c r="O64" s="29"/>
      <c r="P64" s="29"/>
      <c r="Q64" s="29"/>
      <c r="R64" s="61"/>
    </row>
    <row r="65" spans="1:18" ht="6.75" customHeight="1">
      <c r="A65" s="60"/>
      <c r="B65" s="29"/>
      <c r="C65" s="29"/>
      <c r="D65" s="29"/>
      <c r="E65" s="29"/>
      <c r="F65" s="29"/>
      <c r="G65" s="29"/>
      <c r="H65" s="29"/>
      <c r="I65" s="29"/>
      <c r="J65" s="29"/>
      <c r="K65" s="29"/>
      <c r="L65" s="29"/>
      <c r="M65" s="29"/>
      <c r="N65" s="29"/>
      <c r="O65" s="29"/>
      <c r="P65" s="29"/>
      <c r="Q65" s="29"/>
      <c r="R65" s="61"/>
    </row>
    <row r="66" spans="1:18" ht="12.75">
      <c r="A66" s="60"/>
      <c r="B66" s="29" t="s">
        <v>57</v>
      </c>
      <c r="C66" s="29"/>
      <c r="D66" s="29"/>
      <c r="E66" s="29"/>
      <c r="F66" s="29"/>
      <c r="G66" s="29"/>
      <c r="H66" s="29"/>
      <c r="I66" s="29"/>
      <c r="J66" s="29"/>
      <c r="K66" s="29"/>
      <c r="L66" s="29"/>
      <c r="M66" s="29"/>
      <c r="N66" s="29"/>
      <c r="O66" s="29"/>
      <c r="P66" s="29"/>
      <c r="Q66" s="29"/>
      <c r="R66" s="61"/>
    </row>
    <row r="67" spans="1:18" ht="6" customHeight="1">
      <c r="A67" s="60"/>
      <c r="B67" s="29"/>
      <c r="C67" s="55"/>
      <c r="D67" s="29"/>
      <c r="E67" s="29"/>
      <c r="F67" s="29"/>
      <c r="G67" s="29"/>
      <c r="H67" s="29"/>
      <c r="I67" s="29"/>
      <c r="J67" s="29"/>
      <c r="K67" s="29"/>
      <c r="L67" s="29"/>
      <c r="M67" s="29"/>
      <c r="N67" s="29"/>
      <c r="O67" s="29"/>
      <c r="P67" s="29"/>
      <c r="Q67" s="29"/>
      <c r="R67" s="61"/>
    </row>
    <row r="68" spans="1:18" ht="13.5" customHeight="1">
      <c r="A68" s="60"/>
      <c r="B68" s="543" t="s">
        <v>554</v>
      </c>
      <c r="C68" s="536"/>
      <c r="D68" s="536"/>
      <c r="E68" s="536"/>
      <c r="F68" s="536"/>
      <c r="G68" s="536"/>
      <c r="H68" s="536"/>
      <c r="I68" s="536"/>
      <c r="J68" s="536"/>
      <c r="K68" s="536"/>
      <c r="L68" s="536"/>
      <c r="M68" s="536"/>
      <c r="N68" s="536"/>
      <c r="O68" s="536"/>
      <c r="P68" s="536"/>
      <c r="Q68" s="536"/>
      <c r="R68" s="537"/>
    </row>
    <row r="69" spans="1:18" ht="12.75" customHeight="1">
      <c r="A69" s="60"/>
      <c r="B69" s="536"/>
      <c r="C69" s="536"/>
      <c r="D69" s="536"/>
      <c r="E69" s="536"/>
      <c r="F69" s="536"/>
      <c r="G69" s="536"/>
      <c r="H69" s="536"/>
      <c r="I69" s="536"/>
      <c r="J69" s="536"/>
      <c r="K69" s="536"/>
      <c r="L69" s="536"/>
      <c r="M69" s="536"/>
      <c r="N69" s="536"/>
      <c r="O69" s="536"/>
      <c r="P69" s="536"/>
      <c r="Q69" s="536"/>
      <c r="R69" s="537"/>
    </row>
    <row r="70" spans="1:18" ht="19.5" customHeight="1">
      <c r="A70" s="60"/>
      <c r="B70" s="140" t="s">
        <v>549</v>
      </c>
      <c r="C70" s="139"/>
      <c r="D70" s="139"/>
      <c r="E70" s="139"/>
      <c r="F70" s="139"/>
      <c r="G70" s="139"/>
      <c r="H70" s="139"/>
      <c r="I70" s="139"/>
      <c r="J70" s="139"/>
      <c r="K70" s="139"/>
      <c r="L70" s="139"/>
      <c r="M70" s="139"/>
      <c r="N70" s="139"/>
      <c r="O70" s="139"/>
      <c r="P70" s="139"/>
      <c r="Q70" s="139"/>
      <c r="R70" s="98"/>
    </row>
    <row r="71" spans="1:18" ht="6" customHeight="1">
      <c r="A71" s="60"/>
      <c r="B71" s="29"/>
      <c r="C71" s="29"/>
      <c r="D71" s="29"/>
      <c r="E71" s="29"/>
      <c r="F71" s="29"/>
      <c r="G71" s="29"/>
      <c r="H71" s="29"/>
      <c r="I71" s="29"/>
      <c r="J71" s="29"/>
      <c r="K71" s="29"/>
      <c r="L71" s="29"/>
      <c r="M71" s="29"/>
      <c r="N71" s="29"/>
      <c r="O71" s="29"/>
      <c r="P71" s="29"/>
      <c r="Q71" s="29"/>
      <c r="R71" s="61"/>
    </row>
    <row r="72" spans="1:18" ht="12.75">
      <c r="A72" s="60"/>
      <c r="B72" s="55" t="s">
        <v>58</v>
      </c>
      <c r="C72" s="29"/>
      <c r="D72" s="29"/>
      <c r="E72" s="29"/>
      <c r="F72" s="29"/>
      <c r="G72" s="29"/>
      <c r="H72" s="29"/>
      <c r="I72" s="29"/>
      <c r="J72" s="29"/>
      <c r="K72" s="29"/>
      <c r="L72" s="29"/>
      <c r="M72" s="29"/>
      <c r="N72" s="29"/>
      <c r="O72" s="29"/>
      <c r="P72" s="29"/>
      <c r="Q72" s="29"/>
      <c r="R72" s="61"/>
    </row>
    <row r="73" spans="1:18" ht="6" customHeight="1">
      <c r="A73" s="60"/>
      <c r="B73" s="55"/>
      <c r="C73" s="29"/>
      <c r="D73" s="29"/>
      <c r="E73" s="29"/>
      <c r="F73" s="29"/>
      <c r="G73" s="29"/>
      <c r="H73" s="29"/>
      <c r="I73" s="29"/>
      <c r="J73" s="29"/>
      <c r="K73" s="29"/>
      <c r="L73" s="29"/>
      <c r="M73" s="29"/>
      <c r="N73" s="29"/>
      <c r="O73" s="29"/>
      <c r="P73" s="29"/>
      <c r="Q73" s="29"/>
      <c r="R73" s="61"/>
    </row>
    <row r="74" spans="1:18" ht="12.75">
      <c r="A74" s="60"/>
      <c r="B74" s="29"/>
      <c r="C74" s="29" t="s">
        <v>109</v>
      </c>
      <c r="D74" s="29"/>
      <c r="E74" s="29"/>
      <c r="F74" s="29"/>
      <c r="G74" s="29"/>
      <c r="H74" s="29"/>
      <c r="I74" s="29"/>
      <c r="J74" s="29"/>
      <c r="K74" s="29"/>
      <c r="L74" s="29"/>
      <c r="M74" s="29"/>
      <c r="N74" s="29"/>
      <c r="O74" s="29"/>
      <c r="P74" s="29"/>
      <c r="Q74" s="29"/>
      <c r="R74" s="61"/>
    </row>
    <row r="75" spans="1:18" ht="12.75">
      <c r="A75" s="60"/>
      <c r="B75" s="29"/>
      <c r="C75" s="29" t="s">
        <v>550</v>
      </c>
      <c r="D75" s="29"/>
      <c r="E75" s="29"/>
      <c r="F75" s="29"/>
      <c r="G75" s="29"/>
      <c r="H75" s="29"/>
      <c r="I75" s="29"/>
      <c r="J75" s="29"/>
      <c r="K75" s="29"/>
      <c r="L75" s="29"/>
      <c r="M75" s="29"/>
      <c r="N75" s="29"/>
      <c r="O75" s="29"/>
      <c r="P75" s="29"/>
      <c r="Q75" s="29"/>
      <c r="R75" s="61"/>
    </row>
    <row r="76" spans="1:18" ht="12.75">
      <c r="A76" s="60"/>
      <c r="B76" s="29"/>
      <c r="C76" s="29" t="s">
        <v>864</v>
      </c>
      <c r="D76" s="29" t="s">
        <v>865</v>
      </c>
      <c r="E76" s="29"/>
      <c r="F76" s="29"/>
      <c r="G76" s="29"/>
      <c r="H76" s="29"/>
      <c r="I76" s="29"/>
      <c r="J76" s="29"/>
      <c r="K76" s="29"/>
      <c r="L76" s="29"/>
      <c r="M76" s="29"/>
      <c r="N76" s="29"/>
      <c r="O76" s="29"/>
      <c r="P76" s="29"/>
      <c r="Q76" s="29"/>
      <c r="R76" s="61"/>
    </row>
    <row r="77" spans="1:18" ht="12.75">
      <c r="A77" s="60"/>
      <c r="B77" s="29"/>
      <c r="C77" s="29" t="s">
        <v>866</v>
      </c>
      <c r="D77" s="29" t="s">
        <v>865</v>
      </c>
      <c r="E77" s="29"/>
      <c r="F77" s="29"/>
      <c r="G77" s="29"/>
      <c r="H77" s="29"/>
      <c r="I77" s="29"/>
      <c r="J77" s="29"/>
      <c r="K77" s="29"/>
      <c r="L77" s="29"/>
      <c r="M77" s="29"/>
      <c r="N77" s="29"/>
      <c r="O77" s="29"/>
      <c r="P77" s="29"/>
      <c r="Q77" s="29"/>
      <c r="R77" s="61"/>
    </row>
    <row r="78" spans="1:18" ht="12.75">
      <c r="A78" s="60"/>
      <c r="B78" s="29"/>
      <c r="C78" s="47" t="s">
        <v>103</v>
      </c>
      <c r="D78" s="29"/>
      <c r="E78" s="29"/>
      <c r="F78" s="29"/>
      <c r="G78" s="29"/>
      <c r="H78" s="29"/>
      <c r="I78" s="29"/>
      <c r="J78" s="29"/>
      <c r="K78" s="29"/>
      <c r="L78" s="29"/>
      <c r="M78" s="29"/>
      <c r="N78" s="29"/>
      <c r="O78" s="29"/>
      <c r="P78" s="29"/>
      <c r="Q78" s="29"/>
      <c r="R78" s="61"/>
    </row>
    <row r="79" spans="1:18" ht="6.75" customHeight="1">
      <c r="A79" s="26"/>
      <c r="B79" s="27"/>
      <c r="C79" s="27"/>
      <c r="D79" s="27"/>
      <c r="E79" s="27"/>
      <c r="F79" s="27"/>
      <c r="G79" s="27"/>
      <c r="H79" s="27"/>
      <c r="I79" s="27"/>
      <c r="J79" s="27"/>
      <c r="K79" s="27"/>
      <c r="L79" s="27"/>
      <c r="M79" s="27"/>
      <c r="N79" s="27"/>
      <c r="O79" s="27"/>
      <c r="P79" s="27"/>
      <c r="Q79" s="27"/>
      <c r="R79" s="102"/>
    </row>
  </sheetData>
  <sheetProtection/>
  <mergeCells count="15">
    <mergeCell ref="B51:R51"/>
    <mergeCell ref="B68:R69"/>
    <mergeCell ref="B30:R31"/>
    <mergeCell ref="B47:R47"/>
    <mergeCell ref="B50:O50"/>
    <mergeCell ref="B45:R45"/>
    <mergeCell ref="B46:R46"/>
    <mergeCell ref="B2:P2"/>
    <mergeCell ref="A3:P3"/>
    <mergeCell ref="B20:R21"/>
    <mergeCell ref="B44:R44"/>
    <mergeCell ref="C16:I16"/>
    <mergeCell ref="C19:O19"/>
    <mergeCell ref="B33:R34"/>
    <mergeCell ref="B27:R28"/>
  </mergeCells>
  <printOptions horizontalCentered="1"/>
  <pageMargins left="0.2" right="0.2" top="0.3937007874015748" bottom="0.7086614173228347" header="0.5118110236220472" footer="0.5118110236220472"/>
  <pageSetup horizontalDpi="600" verticalDpi="600" orientation="landscape" scale="94" r:id="rId2"/>
  <headerFooter alignWithMargins="0">
    <oddFooter>&amp;RInstruction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sakoff</dc:creator>
  <cp:keywords/>
  <dc:description/>
  <cp:lastModifiedBy>Amanda Gordon</cp:lastModifiedBy>
  <cp:lastPrinted>2008-08-11T08:44:40Z</cp:lastPrinted>
  <dcterms:created xsi:type="dcterms:W3CDTF">2006-03-03T09:59:13Z</dcterms:created>
  <dcterms:modified xsi:type="dcterms:W3CDTF">2012-06-01T08:21:14Z</dcterms:modified>
  <cp:category/>
  <cp:version/>
  <cp:contentType/>
  <cp:contentStatus/>
</cp:coreProperties>
</file>