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2568" windowWidth="11688" windowHeight="5232" tabRatio="695" activeTab="3"/>
  </bookViews>
  <sheets>
    <sheet name="SMILING FCT" sheetId="35" r:id="rId1"/>
    <sheet name="Authors" sheetId="36" r:id="rId2"/>
    <sheet name="Codes_abbreviations" sheetId="21" r:id="rId3"/>
    <sheet name="Components" sheetId="31" r:id="rId4"/>
    <sheet name="Reference FCT" sheetId="23" r:id="rId5"/>
    <sheet name="User FCT" sheetId="34" r:id="rId6"/>
    <sheet name="Bibliography" sheetId="25" r:id="rId7"/>
    <sheet name="Copyright" sheetId="30" r:id="rId8"/>
  </sheets>
  <definedNames>
    <definedName name="_xlnm._FilterDatabase" localSheetId="5" hidden="1">'User FCT'!$A$2:$FS$92</definedName>
    <definedName name="KrydstabtilXL">#REF!</definedName>
  </definedNames>
  <calcPr calcId="145621"/>
</workbook>
</file>

<file path=xl/calcChain.xml><?xml version="1.0" encoding="utf-8"?>
<calcChain xmlns="http://schemas.openxmlformats.org/spreadsheetml/2006/main">
  <c r="BQ199" i="23"/>
  <c r="AK178"/>
  <c r="BO205"/>
  <c r="BV27"/>
  <c r="BT27"/>
  <c r="CA315"/>
  <c r="CA237"/>
  <c r="CC171"/>
  <c r="CB171"/>
  <c r="BQ345"/>
  <c r="T308"/>
  <c r="T309"/>
  <c r="U309"/>
  <c r="V309"/>
  <c r="CC379"/>
  <c r="CB379"/>
  <c r="BS379"/>
  <c r="BP379"/>
  <c r="BO379"/>
  <c r="BA379"/>
  <c r="CC376"/>
  <c r="CB376"/>
  <c r="BQ376"/>
  <c r="BP376"/>
  <c r="BO376"/>
  <c r="CC372"/>
  <c r="CB372"/>
  <c r="BQ372"/>
  <c r="BP372"/>
  <c r="BO372"/>
  <c r="CC368"/>
  <c r="CB368"/>
  <c r="BP368"/>
  <c r="BO368"/>
  <c r="CC365"/>
  <c r="CB365"/>
  <c r="BR365"/>
  <c r="BQ365"/>
  <c r="BP365"/>
  <c r="BO365"/>
  <c r="CC361"/>
  <c r="BP361"/>
  <c r="BO361"/>
  <c r="CC358"/>
  <c r="CB358"/>
  <c r="BP358"/>
  <c r="BO358"/>
  <c r="BP355"/>
  <c r="BO355"/>
  <c r="CC352"/>
  <c r="CB352"/>
  <c r="BQ352"/>
  <c r="BP352"/>
  <c r="BO352"/>
  <c r="BS348"/>
  <c r="BP348"/>
  <c r="BO348"/>
  <c r="CC345"/>
  <c r="CB345"/>
  <c r="BP345"/>
  <c r="BO345"/>
  <c r="BA345"/>
  <c r="CB342"/>
  <c r="BP342"/>
  <c r="BO342"/>
  <c r="BA342"/>
  <c r="CC339"/>
  <c r="CB339"/>
  <c r="BQ339"/>
  <c r="BP339"/>
  <c r="BO339"/>
  <c r="CC334"/>
  <c r="CB334"/>
  <c r="BQ334"/>
  <c r="BP334"/>
  <c r="BO334"/>
  <c r="CC331"/>
  <c r="CB331"/>
  <c r="BQ331"/>
  <c r="BP331"/>
  <c r="BO331"/>
  <c r="BQ327"/>
  <c r="BP327"/>
  <c r="BQ321"/>
  <c r="BO321"/>
  <c r="BQ318"/>
  <c r="BP318"/>
  <c r="BO318"/>
  <c r="BQ315"/>
  <c r="BP315"/>
  <c r="BO315"/>
  <c r="BQ312"/>
  <c r="BP312"/>
  <c r="BO312"/>
  <c r="BQ309"/>
  <c r="BP309"/>
  <c r="BO309"/>
  <c r="BQ306"/>
  <c r="BP306"/>
  <c r="BO306"/>
  <c r="BQ303"/>
  <c r="BP303"/>
  <c r="BO303"/>
  <c r="BQ300"/>
  <c r="BP300"/>
  <c r="BO300"/>
  <c r="CC297"/>
  <c r="CB297"/>
  <c r="BQ297"/>
  <c r="BP297"/>
  <c r="BO297"/>
  <c r="BQ293"/>
  <c r="BP293"/>
  <c r="BO293"/>
  <c r="CC290"/>
  <c r="CB290"/>
  <c r="BQ290"/>
  <c r="BP290"/>
  <c r="BO290"/>
  <c r="CC285"/>
  <c r="CB285"/>
  <c r="BQ285"/>
  <c r="BP285"/>
  <c r="BO285"/>
  <c r="CC280"/>
  <c r="CB280"/>
  <c r="BQ280"/>
  <c r="BP280"/>
  <c r="BO280"/>
  <c r="CC274"/>
  <c r="CB274"/>
  <c r="BQ274"/>
  <c r="BP274"/>
  <c r="BO274"/>
  <c r="CC270"/>
  <c r="CB270"/>
  <c r="BQ270"/>
  <c r="BP270"/>
  <c r="BO270"/>
  <c r="CC266"/>
  <c r="CB266"/>
  <c r="BT266"/>
  <c r="BR266"/>
  <c r="BQ266"/>
  <c r="BP266"/>
  <c r="BO266"/>
  <c r="CC261"/>
  <c r="CB261"/>
  <c r="CA261"/>
  <c r="BW261"/>
  <c r="BS261"/>
  <c r="BR261"/>
  <c r="BQ261"/>
  <c r="BP261"/>
  <c r="BO261"/>
  <c r="BQ256"/>
  <c r="BP256"/>
  <c r="BO256"/>
  <c r="CC253"/>
  <c r="CB253"/>
  <c r="BQ253"/>
  <c r="BP253"/>
  <c r="BO253"/>
  <c r="CC249"/>
  <c r="CB249"/>
  <c r="BV249"/>
  <c r="BS249"/>
  <c r="BR249"/>
  <c r="BQ249"/>
  <c r="BP249"/>
  <c r="BO249"/>
  <c r="CC245"/>
  <c r="CB245"/>
  <c r="BT245"/>
  <c r="BR245"/>
  <c r="BQ245"/>
  <c r="BP245"/>
  <c r="BO245"/>
  <c r="CC241"/>
  <c r="CB241"/>
  <c r="BT241"/>
  <c r="BQ241"/>
  <c r="BP241"/>
  <c r="BO241"/>
  <c r="CC237"/>
  <c r="CB237"/>
  <c r="BT237"/>
  <c r="BQ237"/>
  <c r="BP237"/>
  <c r="BO237"/>
  <c r="CC231"/>
  <c r="CB231"/>
  <c r="BT231"/>
  <c r="BQ231"/>
  <c r="BP231"/>
  <c r="BO231"/>
  <c r="CC225"/>
  <c r="CB225"/>
  <c r="BQ225"/>
  <c r="BP225"/>
  <c r="BO225"/>
  <c r="CC220"/>
  <c r="CB220"/>
  <c r="BS220"/>
  <c r="BR220"/>
  <c r="BP220"/>
  <c r="BO220"/>
  <c r="BA220"/>
  <c r="CC217"/>
  <c r="CB217"/>
  <c r="BP217"/>
  <c r="BO217"/>
  <c r="BA217"/>
  <c r="CC214"/>
  <c r="CB214"/>
  <c r="BQ214"/>
  <c r="BP214"/>
  <c r="CC211"/>
  <c r="CB211"/>
  <c r="BQ211"/>
  <c r="BP211"/>
  <c r="BO211"/>
  <c r="CC205"/>
  <c r="BP205"/>
  <c r="CC202"/>
  <c r="BP202"/>
  <c r="BO202"/>
  <c r="CC199"/>
  <c r="CB199"/>
  <c r="BP199"/>
  <c r="BO199"/>
  <c r="BA199"/>
  <c r="CC196"/>
  <c r="CB196"/>
  <c r="BQ196"/>
  <c r="BP196"/>
  <c r="BO196"/>
  <c r="CC190"/>
  <c r="CB190"/>
  <c r="BQ190"/>
  <c r="BP190"/>
  <c r="BO190"/>
  <c r="CC186"/>
  <c r="CB186"/>
  <c r="BQ186"/>
  <c r="BP186"/>
  <c r="BO186"/>
  <c r="CC182"/>
  <c r="CB182"/>
  <c r="BQ182"/>
  <c r="BP182"/>
  <c r="BO182"/>
  <c r="CC178"/>
  <c r="CB178"/>
  <c r="BQ178"/>
  <c r="BP178"/>
  <c r="BO178"/>
  <c r="CC174"/>
  <c r="CB174"/>
  <c r="BP174"/>
  <c r="BO174"/>
  <c r="BA174"/>
  <c r="BP171"/>
  <c r="BO171"/>
  <c r="BA171"/>
  <c r="CC168"/>
  <c r="CB168"/>
  <c r="BQ168"/>
  <c r="BP168"/>
  <c r="BO168"/>
  <c r="CC164"/>
  <c r="CB164"/>
  <c r="BQ164"/>
  <c r="BP164"/>
  <c r="BO164"/>
  <c r="CC159"/>
  <c r="CB159"/>
  <c r="BQ159"/>
  <c r="BP159"/>
  <c r="BO159"/>
  <c r="CC154"/>
  <c r="CB154"/>
  <c r="BQ154"/>
  <c r="BP154"/>
  <c r="BO154"/>
  <c r="CC148"/>
  <c r="CB148"/>
  <c r="BT148"/>
  <c r="BQ148"/>
  <c r="BP148"/>
  <c r="BO148"/>
  <c r="CC144"/>
  <c r="CB144"/>
  <c r="BQ144"/>
  <c r="BP144"/>
  <c r="BO144"/>
  <c r="CC140"/>
  <c r="CB140"/>
  <c r="BQ140"/>
  <c r="BP140"/>
  <c r="BO140"/>
  <c r="CC134"/>
  <c r="CB134"/>
  <c r="BQ134"/>
  <c r="BP134"/>
  <c r="BO134"/>
  <c r="CC129"/>
  <c r="CB129"/>
  <c r="BQ129"/>
  <c r="BP129"/>
  <c r="BO129"/>
  <c r="CC123"/>
  <c r="CB123"/>
  <c r="BR123"/>
  <c r="BQ123"/>
  <c r="BP123"/>
  <c r="BO123"/>
  <c r="CC118"/>
  <c r="CB118"/>
  <c r="BP118"/>
  <c r="BO118"/>
  <c r="CC114"/>
  <c r="CB114"/>
  <c r="BT114"/>
  <c r="BQ114"/>
  <c r="BP114"/>
  <c r="BO114"/>
  <c r="CC110"/>
  <c r="CB110"/>
  <c r="BT110"/>
  <c r="BQ110"/>
  <c r="BP110"/>
  <c r="BO110"/>
  <c r="CC105"/>
  <c r="CB105"/>
  <c r="BT105"/>
  <c r="BQ105"/>
  <c r="BP105"/>
  <c r="BO105"/>
  <c r="CC101"/>
  <c r="CB101"/>
  <c r="BT101"/>
  <c r="BQ101"/>
  <c r="BP101"/>
  <c r="BO101"/>
  <c r="CC95"/>
  <c r="CB95"/>
  <c r="BT95"/>
  <c r="BQ95"/>
  <c r="BP95"/>
  <c r="BO95"/>
  <c r="CC91"/>
  <c r="CB91"/>
  <c r="BT91"/>
  <c r="BQ91"/>
  <c r="BP91"/>
  <c r="BO91"/>
  <c r="CC85"/>
  <c r="CB85"/>
  <c r="BQ85"/>
  <c r="BP85"/>
  <c r="BO85"/>
  <c r="CC79"/>
  <c r="CB79"/>
  <c r="BQ79"/>
  <c r="BP79"/>
  <c r="BO79"/>
  <c r="CC73"/>
  <c r="CB73"/>
  <c r="BQ73"/>
  <c r="BP73"/>
  <c r="BO73"/>
  <c r="CC68"/>
  <c r="CB68"/>
  <c r="BS68"/>
  <c r="BR68"/>
  <c r="BP68"/>
  <c r="BO68"/>
  <c r="BA68"/>
  <c r="CC65"/>
  <c r="CB65"/>
  <c r="BV65"/>
  <c r="BT65"/>
  <c r="BS65"/>
  <c r="BR65"/>
  <c r="BQ65"/>
  <c r="BP65"/>
  <c r="BO65"/>
  <c r="CC61"/>
  <c r="CB61"/>
  <c r="BT61"/>
  <c r="BQ61"/>
  <c r="BP61"/>
  <c r="BO61"/>
  <c r="CC56"/>
  <c r="CB56"/>
  <c r="BT56"/>
  <c r="BQ56"/>
  <c r="BP56"/>
  <c r="BO56"/>
  <c r="CC51"/>
  <c r="CB51"/>
  <c r="BT51"/>
  <c r="BQ51"/>
  <c r="BP51"/>
  <c r="BO51"/>
  <c r="CC47"/>
  <c r="CB47"/>
  <c r="BT47"/>
  <c r="BR47"/>
  <c r="BQ47"/>
  <c r="BP47"/>
  <c r="BO47"/>
  <c r="CC41"/>
  <c r="CB41"/>
  <c r="BV41"/>
  <c r="BT41"/>
  <c r="BS41"/>
  <c r="BQ41"/>
  <c r="BP41"/>
  <c r="BO41"/>
  <c r="CC36"/>
  <c r="CB36"/>
  <c r="BQ36"/>
  <c r="BP36"/>
  <c r="BO36"/>
  <c r="CC32"/>
  <c r="CB32"/>
  <c r="BT32"/>
  <c r="BR32"/>
  <c r="BQ32"/>
  <c r="BP32"/>
  <c r="BO32"/>
  <c r="CC27"/>
  <c r="CB27"/>
  <c r="BW27"/>
  <c r="BS27"/>
  <c r="BR27"/>
  <c r="BQ27"/>
  <c r="BP27"/>
  <c r="BO27"/>
  <c r="CC22"/>
  <c r="CB22"/>
  <c r="BQ22"/>
  <c r="BP22"/>
  <c r="BO22"/>
  <c r="CC18"/>
  <c r="CB18"/>
  <c r="BQ18"/>
  <c r="BP18"/>
  <c r="BO18"/>
  <c r="CC12"/>
  <c r="CB12"/>
  <c r="BS12"/>
  <c r="BR12"/>
  <c r="BQ12"/>
  <c r="BP12"/>
  <c r="BO12"/>
  <c r="BT10"/>
  <c r="BT12"/>
  <c r="CC7"/>
  <c r="CB7"/>
  <c r="BQ7"/>
  <c r="BP7"/>
  <c r="BO7"/>
  <c r="BT4"/>
  <c r="BT7"/>
  <c r="BR4"/>
  <c r="BR7"/>
  <c r="AJ285"/>
  <c r="AK312"/>
  <c r="AR285"/>
  <c r="AK231"/>
  <c r="U214"/>
  <c r="V214"/>
  <c r="AO214"/>
  <c r="AK214"/>
  <c r="AK190"/>
  <c r="AK186"/>
  <c r="T177"/>
  <c r="AJ164"/>
  <c r="AK164"/>
  <c r="AH303"/>
  <c r="AE368"/>
  <c r="AE348"/>
  <c r="AE345"/>
  <c r="AE342"/>
  <c r="AE217"/>
  <c r="AE202"/>
  <c r="AE199"/>
  <c r="AE68"/>
  <c r="T9"/>
  <c r="AF140"/>
  <c r="AE140"/>
  <c r="T143"/>
  <c r="T144"/>
  <c r="U144"/>
  <c r="T142"/>
  <c r="T338"/>
  <c r="T337"/>
  <c r="T336"/>
  <c r="AU339"/>
  <c r="AS339"/>
  <c r="AR339"/>
  <c r="AK339"/>
  <c r="AJ339"/>
  <c r="AI339"/>
  <c r="AH339"/>
  <c r="AF339"/>
  <c r="AE339"/>
  <c r="X339"/>
  <c r="R339"/>
  <c r="O339"/>
  <c r="N339"/>
  <c r="T333"/>
  <c r="T334"/>
  <c r="U334"/>
  <c r="V334"/>
  <c r="AU334"/>
  <c r="AS334"/>
  <c r="AR334"/>
  <c r="AJ334"/>
  <c r="AI334"/>
  <c r="AH334"/>
  <c r="AF334"/>
  <c r="AE334"/>
  <c r="X334"/>
  <c r="R334"/>
  <c r="O334"/>
  <c r="AR379"/>
  <c r="AK379"/>
  <c r="AJ379"/>
  <c r="AI379"/>
  <c r="AH379"/>
  <c r="X379"/>
  <c r="R379"/>
  <c r="O379"/>
  <c r="N379"/>
  <c r="T378"/>
  <c r="T379"/>
  <c r="U379"/>
  <c r="AU376"/>
  <c r="AS376"/>
  <c r="AR376"/>
  <c r="AK376"/>
  <c r="AJ376"/>
  <c r="AI376"/>
  <c r="AH376"/>
  <c r="X376"/>
  <c r="R376"/>
  <c r="O376"/>
  <c r="N376"/>
  <c r="T375"/>
  <c r="T374"/>
  <c r="AU372"/>
  <c r="AS372"/>
  <c r="AR372"/>
  <c r="AJ372"/>
  <c r="AI372"/>
  <c r="AH372"/>
  <c r="X372"/>
  <c r="R372"/>
  <c r="O372"/>
  <c r="N372"/>
  <c r="T371"/>
  <c r="T370"/>
  <c r="AU368"/>
  <c r="AS368"/>
  <c r="AO368"/>
  <c r="AR368"/>
  <c r="AJ368"/>
  <c r="AI368"/>
  <c r="AH368"/>
  <c r="X368"/>
  <c r="R368"/>
  <c r="O368"/>
  <c r="T367"/>
  <c r="T368"/>
  <c r="U368"/>
  <c r="V368"/>
  <c r="AU365"/>
  <c r="AS365"/>
  <c r="AR365"/>
  <c r="AK365"/>
  <c r="AJ365"/>
  <c r="AI365"/>
  <c r="AH365"/>
  <c r="AE365"/>
  <c r="X365"/>
  <c r="R365"/>
  <c r="O365"/>
  <c r="N365"/>
  <c r="T364"/>
  <c r="T363"/>
  <c r="AU361"/>
  <c r="AR361"/>
  <c r="AO361"/>
  <c r="AJ361"/>
  <c r="AI361"/>
  <c r="AH361"/>
  <c r="R361"/>
  <c r="O361"/>
  <c r="N361"/>
  <c r="T360"/>
  <c r="T361"/>
  <c r="U361"/>
  <c r="AU358"/>
  <c r="AR358"/>
  <c r="AJ358"/>
  <c r="AI358"/>
  <c r="AH358"/>
  <c r="R358"/>
  <c r="O358"/>
  <c r="N358"/>
  <c r="T357"/>
  <c r="T358"/>
  <c r="U358"/>
  <c r="V358"/>
  <c r="AR355"/>
  <c r="AJ355"/>
  <c r="AI355"/>
  <c r="AH355"/>
  <c r="X355"/>
  <c r="R355"/>
  <c r="O355"/>
  <c r="T354"/>
  <c r="T355"/>
  <c r="U355"/>
  <c r="V355"/>
  <c r="AU352"/>
  <c r="AS352"/>
  <c r="AR352"/>
  <c r="AK352"/>
  <c r="AJ352"/>
  <c r="AI352"/>
  <c r="AH352"/>
  <c r="AE352"/>
  <c r="X352"/>
  <c r="R352"/>
  <c r="O352"/>
  <c r="N352"/>
  <c r="T351"/>
  <c r="T350"/>
  <c r="AU348"/>
  <c r="AR348"/>
  <c r="AK348"/>
  <c r="AJ348"/>
  <c r="AI348"/>
  <c r="AH348"/>
  <c r="X348"/>
  <c r="R348"/>
  <c r="O348"/>
  <c r="N348"/>
  <c r="T347"/>
  <c r="T348"/>
  <c r="U348"/>
  <c r="V348"/>
  <c r="AR345"/>
  <c r="AJ345"/>
  <c r="AI345"/>
  <c r="AH345"/>
  <c r="X345"/>
  <c r="R345"/>
  <c r="O345"/>
  <c r="T344"/>
  <c r="T345"/>
  <c r="U345"/>
  <c r="AJ342"/>
  <c r="AI342"/>
  <c r="AH342"/>
  <c r="X342"/>
  <c r="R342"/>
  <c r="O342"/>
  <c r="T341"/>
  <c r="T342"/>
  <c r="U342"/>
  <c r="AU220"/>
  <c r="AS220"/>
  <c r="AR220"/>
  <c r="AK220"/>
  <c r="AJ220"/>
  <c r="AI220"/>
  <c r="AH220"/>
  <c r="X220"/>
  <c r="R220"/>
  <c r="O220"/>
  <c r="T219"/>
  <c r="T220"/>
  <c r="U220"/>
  <c r="V220"/>
  <c r="AU217"/>
  <c r="AS217"/>
  <c r="AR217"/>
  <c r="AK217"/>
  <c r="AJ217"/>
  <c r="AI217"/>
  <c r="AH217"/>
  <c r="X217"/>
  <c r="R217"/>
  <c r="O217"/>
  <c r="T216"/>
  <c r="T217"/>
  <c r="U217"/>
  <c r="AR214"/>
  <c r="AJ214"/>
  <c r="AI214"/>
  <c r="AH214"/>
  <c r="X214"/>
  <c r="R214"/>
  <c r="O214"/>
  <c r="T214"/>
  <c r="AU211"/>
  <c r="AS211"/>
  <c r="AR211"/>
  <c r="AQ211"/>
  <c r="AK211"/>
  <c r="AJ211"/>
  <c r="AI211"/>
  <c r="AH211"/>
  <c r="AF211"/>
  <c r="AE211"/>
  <c r="X211"/>
  <c r="R211"/>
  <c r="O211"/>
  <c r="N211"/>
  <c r="T210"/>
  <c r="T209"/>
  <c r="T208"/>
  <c r="T207"/>
  <c r="T211"/>
  <c r="U211"/>
  <c r="AU205"/>
  <c r="AS205"/>
  <c r="AR205"/>
  <c r="AO205"/>
  <c r="AK205"/>
  <c r="AJ205"/>
  <c r="AI205"/>
  <c r="AH205"/>
  <c r="X205"/>
  <c r="R205"/>
  <c r="O205"/>
  <c r="T204"/>
  <c r="T205"/>
  <c r="U205"/>
  <c r="V205"/>
  <c r="AU202"/>
  <c r="AS202"/>
  <c r="AR202"/>
  <c r="AK202"/>
  <c r="AJ202"/>
  <c r="AI202"/>
  <c r="AH202"/>
  <c r="X202"/>
  <c r="R202"/>
  <c r="M202"/>
  <c r="O202"/>
  <c r="T201"/>
  <c r="T202"/>
  <c r="U202"/>
  <c r="V202"/>
  <c r="AU199"/>
  <c r="AS199"/>
  <c r="AR199"/>
  <c r="AJ199"/>
  <c r="AI199"/>
  <c r="AH199"/>
  <c r="X199"/>
  <c r="R199"/>
  <c r="O199"/>
  <c r="T198"/>
  <c r="T199"/>
  <c r="U199"/>
  <c r="AU196"/>
  <c r="AS196"/>
  <c r="AR196"/>
  <c r="AQ196"/>
  <c r="AK196"/>
  <c r="AJ196"/>
  <c r="AI196"/>
  <c r="AH196"/>
  <c r="AF196"/>
  <c r="AE196"/>
  <c r="X196"/>
  <c r="R196"/>
  <c r="O196"/>
  <c r="N196"/>
  <c r="T195"/>
  <c r="T194"/>
  <c r="T193"/>
  <c r="T192"/>
  <c r="AU190"/>
  <c r="AS190"/>
  <c r="AR190"/>
  <c r="AJ190"/>
  <c r="AI190"/>
  <c r="AH190"/>
  <c r="AF190"/>
  <c r="AE190"/>
  <c r="Y190"/>
  <c r="X190"/>
  <c r="R190"/>
  <c r="O190"/>
  <c r="N190"/>
  <c r="T189"/>
  <c r="T188"/>
  <c r="AU186"/>
  <c r="AS186"/>
  <c r="AO186"/>
  <c r="AR186"/>
  <c r="AJ186"/>
  <c r="AI186"/>
  <c r="AH186"/>
  <c r="AF186"/>
  <c r="AE186"/>
  <c r="X186"/>
  <c r="R186"/>
  <c r="O186"/>
  <c r="N186"/>
  <c r="T185"/>
  <c r="T184"/>
  <c r="AU182"/>
  <c r="AS182"/>
  <c r="AR182"/>
  <c r="AJ182"/>
  <c r="AI182"/>
  <c r="AH182"/>
  <c r="AF182"/>
  <c r="AE182"/>
  <c r="X182"/>
  <c r="R182"/>
  <c r="O182"/>
  <c r="T181"/>
  <c r="T180"/>
  <c r="AU178"/>
  <c r="AS178"/>
  <c r="AR178"/>
  <c r="AJ178"/>
  <c r="AI178"/>
  <c r="AH178"/>
  <c r="AF178"/>
  <c r="AE178"/>
  <c r="X178"/>
  <c r="R178"/>
  <c r="O178"/>
  <c r="T176"/>
  <c r="AU174"/>
  <c r="AS174"/>
  <c r="AR174"/>
  <c r="AK174"/>
  <c r="AJ174"/>
  <c r="AI174"/>
  <c r="AH174"/>
  <c r="X174"/>
  <c r="R174"/>
  <c r="O174"/>
  <c r="T173"/>
  <c r="T174"/>
  <c r="U174"/>
  <c r="V174"/>
  <c r="AU171"/>
  <c r="AS171"/>
  <c r="AO171"/>
  <c r="AR171"/>
  <c r="AK171"/>
  <c r="AJ171"/>
  <c r="AI171"/>
  <c r="AH171"/>
  <c r="X171"/>
  <c r="R171"/>
  <c r="O171"/>
  <c r="T170"/>
  <c r="T171"/>
  <c r="U171"/>
  <c r="AU168"/>
  <c r="AS168"/>
  <c r="AR168"/>
  <c r="AJ168"/>
  <c r="AI168"/>
  <c r="AH168"/>
  <c r="AF168"/>
  <c r="AE168"/>
  <c r="X168"/>
  <c r="R168"/>
  <c r="O168"/>
  <c r="T167"/>
  <c r="T166"/>
  <c r="T168"/>
  <c r="U168"/>
  <c r="AU164"/>
  <c r="AS164"/>
  <c r="AR164"/>
  <c r="AI164"/>
  <c r="AH164"/>
  <c r="AF164"/>
  <c r="AE164"/>
  <c r="X164"/>
  <c r="R164"/>
  <c r="O164"/>
  <c r="T163"/>
  <c r="T162"/>
  <c r="T161"/>
  <c r="AU159"/>
  <c r="AS159"/>
  <c r="AO159"/>
  <c r="AR159"/>
  <c r="AJ159"/>
  <c r="AI159"/>
  <c r="AH159"/>
  <c r="AF159"/>
  <c r="AE159"/>
  <c r="X159"/>
  <c r="R159"/>
  <c r="O159"/>
  <c r="T158"/>
  <c r="T157"/>
  <c r="T156"/>
  <c r="AU154"/>
  <c r="AS154"/>
  <c r="AR154"/>
  <c r="AQ154"/>
  <c r="AK154"/>
  <c r="AJ154"/>
  <c r="AI154"/>
  <c r="AH154"/>
  <c r="AF154"/>
  <c r="AE154"/>
  <c r="X154"/>
  <c r="R154"/>
  <c r="O154"/>
  <c r="N154"/>
  <c r="T153"/>
  <c r="T152"/>
  <c r="T151"/>
  <c r="T150"/>
  <c r="AU148"/>
  <c r="AS148"/>
  <c r="AR148"/>
  <c r="AJ148"/>
  <c r="AI148"/>
  <c r="AH148"/>
  <c r="AF148"/>
  <c r="AE148"/>
  <c r="X148"/>
  <c r="R148"/>
  <c r="O148"/>
  <c r="T147"/>
  <c r="T146"/>
  <c r="AU144"/>
  <c r="AS144"/>
  <c r="AR144"/>
  <c r="AJ144"/>
  <c r="AI144"/>
  <c r="AH144"/>
  <c r="AF144"/>
  <c r="AE144"/>
  <c r="X144"/>
  <c r="R144"/>
  <c r="O144"/>
  <c r="AU140"/>
  <c r="AS140"/>
  <c r="AR140"/>
  <c r="AK140"/>
  <c r="AJ140"/>
  <c r="AI140"/>
  <c r="AH140"/>
  <c r="X140"/>
  <c r="R140"/>
  <c r="O140"/>
  <c r="N140"/>
  <c r="T139"/>
  <c r="T138"/>
  <c r="T137"/>
  <c r="T136"/>
  <c r="T140"/>
  <c r="U140"/>
  <c r="V140"/>
  <c r="AU134"/>
  <c r="AS134"/>
  <c r="AR134"/>
  <c r="AO134"/>
  <c r="AJ134"/>
  <c r="AI134"/>
  <c r="AH134"/>
  <c r="AF134"/>
  <c r="AE134"/>
  <c r="X134"/>
  <c r="R134"/>
  <c r="O134"/>
  <c r="T133"/>
  <c r="T132"/>
  <c r="T131"/>
  <c r="AU129"/>
  <c r="AS129"/>
  <c r="AR129"/>
  <c r="AK129"/>
  <c r="AJ129"/>
  <c r="AI129"/>
  <c r="AH129"/>
  <c r="AF129"/>
  <c r="AE129"/>
  <c r="X129"/>
  <c r="R129"/>
  <c r="O129"/>
  <c r="N129"/>
  <c r="T128"/>
  <c r="T127"/>
  <c r="T126"/>
  <c r="T125"/>
  <c r="AU123"/>
  <c r="AS123"/>
  <c r="AR123"/>
  <c r="AK123"/>
  <c r="AJ123"/>
  <c r="AI123"/>
  <c r="AH123"/>
  <c r="AF123"/>
  <c r="AE123"/>
  <c r="X123"/>
  <c r="R123"/>
  <c r="O123"/>
  <c r="N123"/>
  <c r="T122"/>
  <c r="T121"/>
  <c r="T120"/>
  <c r="AU118"/>
  <c r="AS118"/>
  <c r="AR118"/>
  <c r="AO118"/>
  <c r="AP118"/>
  <c r="AJ118"/>
  <c r="AI118"/>
  <c r="AH118"/>
  <c r="AF118"/>
  <c r="AE118"/>
  <c r="X118"/>
  <c r="R118"/>
  <c r="O118"/>
  <c r="N118"/>
  <c r="T117"/>
  <c r="T116"/>
  <c r="AU114"/>
  <c r="AS114"/>
  <c r="AO114"/>
  <c r="AR114"/>
  <c r="AK114"/>
  <c r="AJ114"/>
  <c r="AI114"/>
  <c r="AH114"/>
  <c r="AF114"/>
  <c r="AE114"/>
  <c r="X114"/>
  <c r="R114"/>
  <c r="O114"/>
  <c r="N114"/>
  <c r="T113"/>
  <c r="T112"/>
  <c r="AU110"/>
  <c r="AS110"/>
  <c r="AR110"/>
  <c r="AK110"/>
  <c r="AJ110"/>
  <c r="AI110"/>
  <c r="AH110"/>
  <c r="AF110"/>
  <c r="AE110"/>
  <c r="X110"/>
  <c r="R110"/>
  <c r="O110"/>
  <c r="T109"/>
  <c r="T108"/>
  <c r="T107"/>
  <c r="T330"/>
  <c r="T329"/>
  <c r="AU331"/>
  <c r="AS331"/>
  <c r="AR331"/>
  <c r="AJ331"/>
  <c r="AI331"/>
  <c r="AH331"/>
  <c r="AF331"/>
  <c r="AE331"/>
  <c r="X331"/>
  <c r="R331"/>
  <c r="O331"/>
  <c r="T326"/>
  <c r="T327"/>
  <c r="U327"/>
  <c r="V327"/>
  <c r="AI327"/>
  <c r="AH327"/>
  <c r="X327"/>
  <c r="R327"/>
  <c r="O327"/>
  <c r="T323"/>
  <c r="T324"/>
  <c r="U324"/>
  <c r="T320"/>
  <c r="T321"/>
  <c r="U321"/>
  <c r="V321"/>
  <c r="AH324"/>
  <c r="X324"/>
  <c r="R324"/>
  <c r="O324"/>
  <c r="AI321"/>
  <c r="AH321"/>
  <c r="X321"/>
  <c r="R321"/>
  <c r="O321"/>
  <c r="T317"/>
  <c r="T318"/>
  <c r="U318"/>
  <c r="AJ318"/>
  <c r="AI318"/>
  <c r="AH318"/>
  <c r="X318"/>
  <c r="R318"/>
  <c r="O318"/>
  <c r="N318"/>
  <c r="T314"/>
  <c r="T315"/>
  <c r="U315"/>
  <c r="V315"/>
  <c r="AK315"/>
  <c r="AJ315"/>
  <c r="AI315"/>
  <c r="AH315"/>
  <c r="X315"/>
  <c r="R315"/>
  <c r="O315"/>
  <c r="N315"/>
  <c r="T311"/>
  <c r="T312"/>
  <c r="U312"/>
  <c r="V312"/>
  <c r="AI312"/>
  <c r="AH312"/>
  <c r="X312"/>
  <c r="Y312"/>
  <c r="R312"/>
  <c r="O312"/>
  <c r="AI309"/>
  <c r="AH309"/>
  <c r="Y309"/>
  <c r="Q309"/>
  <c r="X309"/>
  <c r="R309"/>
  <c r="O309"/>
  <c r="N309"/>
  <c r="T305"/>
  <c r="T306"/>
  <c r="U306"/>
  <c r="AK306"/>
  <c r="AJ306"/>
  <c r="AI306"/>
  <c r="AH306"/>
  <c r="X306"/>
  <c r="R306"/>
  <c r="O306"/>
  <c r="T302"/>
  <c r="T303"/>
  <c r="U303"/>
  <c r="V303"/>
  <c r="AK303"/>
  <c r="AJ303"/>
  <c r="AI303"/>
  <c r="X303"/>
  <c r="R303"/>
  <c r="O303"/>
  <c r="AI300"/>
  <c r="T299"/>
  <c r="T300"/>
  <c r="U300"/>
  <c r="M300"/>
  <c r="AK290"/>
  <c r="AH300"/>
  <c r="X300"/>
  <c r="R300"/>
  <c r="O300"/>
  <c r="T296"/>
  <c r="T295"/>
  <c r="T297"/>
  <c r="U297"/>
  <c r="V297"/>
  <c r="AU297"/>
  <c r="AS297"/>
  <c r="AR297"/>
  <c r="AK297"/>
  <c r="AJ297"/>
  <c r="AI297"/>
  <c r="AH297"/>
  <c r="AF297"/>
  <c r="AE297"/>
  <c r="X297"/>
  <c r="R297"/>
  <c r="O297"/>
  <c r="T292"/>
  <c r="T293"/>
  <c r="U293"/>
  <c r="AJ293"/>
  <c r="AH293"/>
  <c r="X293"/>
  <c r="R293"/>
  <c r="O293"/>
  <c r="T289"/>
  <c r="T288"/>
  <c r="T287"/>
  <c r="AU290"/>
  <c r="AS290"/>
  <c r="AR290"/>
  <c r="AJ290"/>
  <c r="AI290"/>
  <c r="AH290"/>
  <c r="AF290"/>
  <c r="AE290"/>
  <c r="X290"/>
  <c r="R290"/>
  <c r="O290"/>
  <c r="T284"/>
  <c r="T285"/>
  <c r="U285"/>
  <c r="T283"/>
  <c r="T282"/>
  <c r="AU285"/>
  <c r="AS285"/>
  <c r="AI285"/>
  <c r="AH285"/>
  <c r="AF285"/>
  <c r="AE285"/>
  <c r="X285"/>
  <c r="R285"/>
  <c r="O285"/>
  <c r="AK270"/>
  <c r="T279"/>
  <c r="T278"/>
  <c r="T277"/>
  <c r="T276"/>
  <c r="AU280"/>
  <c r="AS280"/>
  <c r="AR280"/>
  <c r="AK280"/>
  <c r="AJ280"/>
  <c r="AI280"/>
  <c r="AH280"/>
  <c r="AF280"/>
  <c r="AE280"/>
  <c r="X280"/>
  <c r="R280"/>
  <c r="O280"/>
  <c r="AU274"/>
  <c r="AS274"/>
  <c r="AK274"/>
  <c r="AF274"/>
  <c r="AE274"/>
  <c r="T273"/>
  <c r="T272"/>
  <c r="AR274"/>
  <c r="AJ274"/>
  <c r="AI274"/>
  <c r="AH274"/>
  <c r="X274"/>
  <c r="R274"/>
  <c r="O274"/>
  <c r="T268"/>
  <c r="T269"/>
  <c r="AU270"/>
  <c r="AS270"/>
  <c r="AR270"/>
  <c r="AJ270"/>
  <c r="AI270"/>
  <c r="AH270"/>
  <c r="X270"/>
  <c r="R270"/>
  <c r="O270"/>
  <c r="AF266"/>
  <c r="AE266"/>
  <c r="T265"/>
  <c r="T264"/>
  <c r="T263"/>
  <c r="AU266"/>
  <c r="AS266"/>
  <c r="AR266"/>
  <c r="AK266"/>
  <c r="AJ266"/>
  <c r="AI266"/>
  <c r="AH266"/>
  <c r="X266"/>
  <c r="R266"/>
  <c r="O266"/>
  <c r="AU261"/>
  <c r="AS261"/>
  <c r="AR261"/>
  <c r="AF261"/>
  <c r="AE261"/>
  <c r="T260"/>
  <c r="T259"/>
  <c r="T258"/>
  <c r="T261"/>
  <c r="U261"/>
  <c r="AK261"/>
  <c r="AJ261"/>
  <c r="AI261"/>
  <c r="AH261"/>
  <c r="X261"/>
  <c r="R261"/>
  <c r="O261"/>
  <c r="N261"/>
  <c r="T255"/>
  <c r="T256"/>
  <c r="U256"/>
  <c r="W256"/>
  <c r="AJ256"/>
  <c r="AI256"/>
  <c r="AH256"/>
  <c r="X256"/>
  <c r="R256"/>
  <c r="O256"/>
  <c r="T252"/>
  <c r="T251"/>
  <c r="AU253"/>
  <c r="AS253"/>
  <c r="AR253"/>
  <c r="AJ253"/>
  <c r="AI253"/>
  <c r="AH253"/>
  <c r="X253"/>
  <c r="R253"/>
  <c r="O253"/>
  <c r="T248"/>
  <c r="T247"/>
  <c r="AU245"/>
  <c r="AS245"/>
  <c r="T244"/>
  <c r="T243"/>
  <c r="AU249"/>
  <c r="AS249"/>
  <c r="AR249"/>
  <c r="AK249"/>
  <c r="AJ249"/>
  <c r="AI249"/>
  <c r="AH249"/>
  <c r="AE249"/>
  <c r="X249"/>
  <c r="R249"/>
  <c r="O249"/>
  <c r="AR245"/>
  <c r="AK245"/>
  <c r="AJ245"/>
  <c r="AI245"/>
  <c r="AH245"/>
  <c r="X245"/>
  <c r="R245"/>
  <c r="O245"/>
  <c r="T240"/>
  <c r="T239"/>
  <c r="AU241"/>
  <c r="AS241"/>
  <c r="AR241"/>
  <c r="AK241"/>
  <c r="AJ241"/>
  <c r="AI241"/>
  <c r="AH241"/>
  <c r="X241"/>
  <c r="R241"/>
  <c r="O241"/>
  <c r="T234"/>
  <c r="T235"/>
  <c r="T237"/>
  <c r="U237"/>
  <c r="T236"/>
  <c r="T233"/>
  <c r="AU237"/>
  <c r="AS237"/>
  <c r="AO237"/>
  <c r="AR237"/>
  <c r="AK237"/>
  <c r="AJ237"/>
  <c r="AI237"/>
  <c r="AH237"/>
  <c r="AF237"/>
  <c r="AE237"/>
  <c r="X237"/>
  <c r="R237"/>
  <c r="O237"/>
  <c r="T228"/>
  <c r="T229"/>
  <c r="T230"/>
  <c r="T227"/>
  <c r="AU231"/>
  <c r="AS231"/>
  <c r="AO231"/>
  <c r="AR231"/>
  <c r="AJ231"/>
  <c r="AI231"/>
  <c r="AH231"/>
  <c r="AF231"/>
  <c r="AE231"/>
  <c r="X231"/>
  <c r="R231"/>
  <c r="O231"/>
  <c r="T223"/>
  <c r="T224"/>
  <c r="T222"/>
  <c r="AU225"/>
  <c r="AS225"/>
  <c r="AO225"/>
  <c r="AR225"/>
  <c r="AP225"/>
  <c r="AJ225"/>
  <c r="AI225"/>
  <c r="AH225"/>
  <c r="AF225"/>
  <c r="AE225"/>
  <c r="X225"/>
  <c r="R225"/>
  <c r="O225"/>
  <c r="AF105"/>
  <c r="AE105"/>
  <c r="X105"/>
  <c r="T104"/>
  <c r="T103"/>
  <c r="O105"/>
  <c r="AU105"/>
  <c r="AS105"/>
  <c r="AR105"/>
  <c r="AP105"/>
  <c r="AK105"/>
  <c r="AJ105"/>
  <c r="AI105"/>
  <c r="AH105"/>
  <c r="R105"/>
  <c r="N105"/>
  <c r="AR68"/>
  <c r="R68"/>
  <c r="AU68"/>
  <c r="AS68"/>
  <c r="AK68"/>
  <c r="AJ68"/>
  <c r="AI68"/>
  <c r="AH68"/>
  <c r="X68"/>
  <c r="O68"/>
  <c r="N68"/>
  <c r="AE65"/>
  <c r="AU65"/>
  <c r="AS65"/>
  <c r="R65"/>
  <c r="AR65"/>
  <c r="AO65"/>
  <c r="AK65"/>
  <c r="AJ65"/>
  <c r="AI65"/>
  <c r="AH65"/>
  <c r="X65"/>
  <c r="O65"/>
  <c r="N65"/>
  <c r="T98"/>
  <c r="T101"/>
  <c r="U101"/>
  <c r="T99"/>
  <c r="T100"/>
  <c r="T97"/>
  <c r="AU101"/>
  <c r="AS101"/>
  <c r="AR101"/>
  <c r="AK101"/>
  <c r="AJ101"/>
  <c r="AI101"/>
  <c r="AH101"/>
  <c r="AF101"/>
  <c r="AE101"/>
  <c r="X101"/>
  <c r="R101"/>
  <c r="O101"/>
  <c r="AP95"/>
  <c r="AK95"/>
  <c r="T94"/>
  <c r="T93"/>
  <c r="AU95"/>
  <c r="AS95"/>
  <c r="AR95"/>
  <c r="AJ95"/>
  <c r="AI95"/>
  <c r="AH95"/>
  <c r="AF95"/>
  <c r="AE95"/>
  <c r="X95"/>
  <c r="R95"/>
  <c r="Y95"/>
  <c r="O95"/>
  <c r="AR91"/>
  <c r="T90"/>
  <c r="T89"/>
  <c r="T91"/>
  <c r="U91"/>
  <c r="T88"/>
  <c r="T87"/>
  <c r="AU91"/>
  <c r="AS91"/>
  <c r="AO91"/>
  <c r="AK91"/>
  <c r="AJ91"/>
  <c r="AI91"/>
  <c r="AH91"/>
  <c r="AF91"/>
  <c r="AE91"/>
  <c r="X91"/>
  <c r="R91"/>
  <c r="O91"/>
  <c r="X85"/>
  <c r="T84"/>
  <c r="T83"/>
  <c r="T82"/>
  <c r="T81"/>
  <c r="AU85"/>
  <c r="AR85"/>
  <c r="AO85"/>
  <c r="AK85"/>
  <c r="AJ85"/>
  <c r="AI85"/>
  <c r="AH85"/>
  <c r="AF85"/>
  <c r="AE85"/>
  <c r="R85"/>
  <c r="O85"/>
  <c r="AR79"/>
  <c r="AO79"/>
  <c r="X79"/>
  <c r="T76"/>
  <c r="T77"/>
  <c r="T78"/>
  <c r="T75"/>
  <c r="AU79"/>
  <c r="AK79"/>
  <c r="AJ79"/>
  <c r="AI79"/>
  <c r="AH79"/>
  <c r="AF79"/>
  <c r="AE79"/>
  <c r="R79"/>
  <c r="O79"/>
  <c r="AR73"/>
  <c r="AU73"/>
  <c r="AS73"/>
  <c r="AF73"/>
  <c r="AE73"/>
  <c r="T67"/>
  <c r="T68"/>
  <c r="U68"/>
  <c r="T70"/>
  <c r="T71"/>
  <c r="T72"/>
  <c r="T63"/>
  <c r="T65"/>
  <c r="U65"/>
  <c r="AP73"/>
  <c r="AJ73"/>
  <c r="AI73"/>
  <c r="AH73"/>
  <c r="X73"/>
  <c r="R73"/>
  <c r="O73"/>
  <c r="T60"/>
  <c r="T59"/>
  <c r="T58"/>
  <c r="AU61"/>
  <c r="AS61"/>
  <c r="AR61"/>
  <c r="AP61"/>
  <c r="AK61"/>
  <c r="AJ61"/>
  <c r="AI61"/>
  <c r="AH61"/>
  <c r="AF61"/>
  <c r="AE61"/>
  <c r="X61"/>
  <c r="R61"/>
  <c r="Y61"/>
  <c r="O61"/>
  <c r="AU56"/>
  <c r="AS56"/>
  <c r="T55"/>
  <c r="T56"/>
  <c r="U56"/>
  <c r="T54"/>
  <c r="T53"/>
  <c r="AR56"/>
  <c r="AO56"/>
  <c r="AP56"/>
  <c r="AK56"/>
  <c r="AJ56"/>
  <c r="AI56"/>
  <c r="AH56"/>
  <c r="AF56"/>
  <c r="AE56"/>
  <c r="X56"/>
  <c r="R56"/>
  <c r="O56"/>
  <c r="AF51"/>
  <c r="AE51"/>
  <c r="T50"/>
  <c r="T49"/>
  <c r="AU51"/>
  <c r="AS51"/>
  <c r="AR51"/>
  <c r="AK51"/>
  <c r="AJ51"/>
  <c r="AI51"/>
  <c r="AH51"/>
  <c r="X51"/>
  <c r="R51"/>
  <c r="O51"/>
  <c r="T46"/>
  <c r="T45"/>
  <c r="T44"/>
  <c r="T43"/>
  <c r="AU47"/>
  <c r="AS47"/>
  <c r="AR47"/>
  <c r="AQ47"/>
  <c r="AK47"/>
  <c r="AJ47"/>
  <c r="AI47"/>
  <c r="AH47"/>
  <c r="AF47"/>
  <c r="AE47"/>
  <c r="X47"/>
  <c r="R47"/>
  <c r="O47"/>
  <c r="AU41"/>
  <c r="AS41"/>
  <c r="AH41"/>
  <c r="AF41"/>
  <c r="AE41"/>
  <c r="T40"/>
  <c r="T39"/>
  <c r="T38"/>
  <c r="T41"/>
  <c r="U41"/>
  <c r="AR41"/>
  <c r="AO41"/>
  <c r="AP41"/>
  <c r="AK41"/>
  <c r="AJ41"/>
  <c r="AI41"/>
  <c r="X41"/>
  <c r="R41"/>
  <c r="Y41"/>
  <c r="O41"/>
  <c r="AP36"/>
  <c r="AP32"/>
  <c r="AR36"/>
  <c r="AO36"/>
  <c r="AK36"/>
  <c r="T34"/>
  <c r="T35"/>
  <c r="AU36"/>
  <c r="AS36"/>
  <c r="AJ36"/>
  <c r="AI36"/>
  <c r="AH36"/>
  <c r="AE36"/>
  <c r="X36"/>
  <c r="R36"/>
  <c r="O36"/>
  <c r="AU32"/>
  <c r="AS32"/>
  <c r="AR32"/>
  <c r="AK32"/>
  <c r="O32"/>
  <c r="T31"/>
  <c r="T30"/>
  <c r="T29"/>
  <c r="AJ32"/>
  <c r="AI32"/>
  <c r="AH32"/>
  <c r="AF32"/>
  <c r="AE32"/>
  <c r="X32"/>
  <c r="R32"/>
  <c r="AU27"/>
  <c r="AS27"/>
  <c r="AR27"/>
  <c r="AK27"/>
  <c r="AI27"/>
  <c r="AJ27"/>
  <c r="AH27"/>
  <c r="X27"/>
  <c r="T25"/>
  <c r="T27"/>
  <c r="U27"/>
  <c r="Y27"/>
  <c r="T26"/>
  <c r="T24"/>
  <c r="R27"/>
  <c r="O27"/>
  <c r="AF27"/>
  <c r="AE27"/>
  <c r="R22"/>
  <c r="T21"/>
  <c r="T20"/>
  <c r="T22"/>
  <c r="U22"/>
  <c r="T15"/>
  <c r="T16"/>
  <c r="T17"/>
  <c r="T14"/>
  <c r="T18"/>
  <c r="U18"/>
  <c r="T11"/>
  <c r="R18"/>
  <c r="AU18"/>
  <c r="AR18"/>
  <c r="AO18"/>
  <c r="AK18"/>
  <c r="AJ18"/>
  <c r="AI18"/>
  <c r="AH18"/>
  <c r="AF18"/>
  <c r="AE18"/>
  <c r="X18"/>
  <c r="O18"/>
  <c r="T10"/>
  <c r="T5"/>
  <c r="O12"/>
  <c r="N12"/>
  <c r="AU12"/>
  <c r="AR12"/>
  <c r="AO12"/>
  <c r="AK12"/>
  <c r="AJ12"/>
  <c r="AI12"/>
  <c r="AH12"/>
  <c r="AF12"/>
  <c r="AE12"/>
  <c r="X12"/>
  <c r="R12"/>
  <c r="AR7"/>
  <c r="AO7"/>
  <c r="AU7"/>
  <c r="AK7"/>
  <c r="AJ7"/>
  <c r="AI7"/>
  <c r="AH7"/>
  <c r="AF7"/>
  <c r="AE7"/>
  <c r="X7"/>
  <c r="T3"/>
  <c r="T6"/>
  <c r="T7"/>
  <c r="U7"/>
  <c r="T4"/>
  <c r="R7"/>
  <c r="O7"/>
  <c r="AF22"/>
  <c r="AE22"/>
  <c r="X22"/>
  <c r="AR22"/>
  <c r="AO22"/>
  <c r="O22"/>
  <c r="AI22"/>
  <c r="AH22"/>
  <c r="AU22"/>
  <c r="AJ22"/>
  <c r="T118"/>
  <c r="U118"/>
  <c r="T376"/>
  <c r="U376"/>
  <c r="T196"/>
  <c r="U196"/>
  <c r="V196"/>
  <c r="T290"/>
  <c r="U290"/>
  <c r="W290"/>
  <c r="AO297"/>
  <c r="T159"/>
  <c r="U159"/>
  <c r="T182"/>
  <c r="U182"/>
  <c r="M182"/>
  <c r="AO334"/>
  <c r="T47"/>
  <c r="U47"/>
  <c r="V47"/>
  <c r="T225"/>
  <c r="U225"/>
  <c r="V225"/>
  <c r="T253"/>
  <c r="U253"/>
  <c r="V253"/>
  <c r="AO285"/>
  <c r="T114"/>
  <c r="U114"/>
  <c r="T105"/>
  <c r="U105"/>
  <c r="T266"/>
  <c r="U266"/>
  <c r="W266"/>
  <c r="Y293"/>
  <c r="AO253"/>
  <c r="T274"/>
  <c r="U274"/>
  <c r="AO274"/>
  <c r="AO196"/>
  <c r="T372"/>
  <c r="U372"/>
  <c r="V372"/>
  <c r="AO178"/>
  <c r="AO129"/>
  <c r="T249"/>
  <c r="U249"/>
  <c r="Q249"/>
  <c r="Y249"/>
  <c r="AO154"/>
  <c r="T231"/>
  <c r="U231"/>
  <c r="V231"/>
  <c r="AO372"/>
  <c r="T241"/>
  <c r="U241"/>
  <c r="AO241"/>
  <c r="V101"/>
  <c r="AO144"/>
  <c r="T73"/>
  <c r="U73"/>
  <c r="Y73"/>
  <c r="AO280"/>
  <c r="T331"/>
  <c r="U331"/>
  <c r="V331"/>
  <c r="T123"/>
  <c r="U123"/>
  <c r="V123"/>
  <c r="T129"/>
  <c r="U129"/>
  <c r="V129"/>
  <c r="T352"/>
  <c r="U352"/>
  <c r="V352"/>
  <c r="AO140"/>
  <c r="AO27"/>
  <c r="Q27"/>
  <c r="T79"/>
  <c r="U79"/>
  <c r="Y79"/>
  <c r="P79"/>
  <c r="AO245"/>
  <c r="AO261"/>
  <c r="T134"/>
  <c r="U134"/>
  <c r="Y134"/>
  <c r="T339"/>
  <c r="U339"/>
  <c r="W339"/>
  <c r="T95"/>
  <c r="U95"/>
  <c r="V95"/>
  <c r="V18"/>
  <c r="T61"/>
  <c r="U61"/>
  <c r="Q61"/>
  <c r="AO249"/>
  <c r="T110"/>
  <c r="U110"/>
  <c r="Y110"/>
  <c r="AO217"/>
  <c r="AO68"/>
  <c r="V237"/>
  <c r="AO266"/>
  <c r="T270"/>
  <c r="U270"/>
  <c r="T164"/>
  <c r="U164"/>
  <c r="Y164"/>
  <c r="M164"/>
  <c r="AO202"/>
  <c r="AO220"/>
  <c r="AO365"/>
  <c r="Y182"/>
  <c r="V182"/>
  <c r="Y342"/>
  <c r="M342"/>
  <c r="V342"/>
  <c r="Y144"/>
  <c r="M144"/>
  <c r="V144"/>
  <c r="AO290"/>
  <c r="Y196"/>
  <c r="Q196"/>
  <c r="Q293"/>
  <c r="AO47"/>
  <c r="AO164"/>
  <c r="AO190"/>
  <c r="Y358"/>
  <c r="P358"/>
  <c r="T365"/>
  <c r="U365"/>
  <c r="Y256"/>
  <c r="M256"/>
  <c r="T245"/>
  <c r="U245"/>
  <c r="T154"/>
  <c r="U154"/>
  <c r="T178"/>
  <c r="U178"/>
  <c r="T186"/>
  <c r="U186"/>
  <c r="V186"/>
  <c r="AO352"/>
  <c r="Y220"/>
  <c r="M220"/>
  <c r="T32"/>
  <c r="U32"/>
  <c r="Y32"/>
  <c r="M32"/>
  <c r="T85"/>
  <c r="U85"/>
  <c r="Y85"/>
  <c r="AO174"/>
  <c r="AO331"/>
  <c r="Y368"/>
  <c r="P368"/>
  <c r="Y202"/>
  <c r="AO376"/>
  <c r="AO110"/>
  <c r="AO148"/>
  <c r="Y214"/>
  <c r="M214"/>
  <c r="T51"/>
  <c r="U51"/>
  <c r="Y51"/>
  <c r="M51"/>
  <c r="AO105"/>
  <c r="T190"/>
  <c r="U190"/>
  <c r="AO199"/>
  <c r="AO182"/>
  <c r="AO270"/>
  <c r="Y306"/>
  <c r="M306"/>
  <c r="AO123"/>
  <c r="Y290"/>
  <c r="M290"/>
  <c r="Y199"/>
  <c r="P199"/>
  <c r="V199"/>
  <c r="V361"/>
  <c r="Y361"/>
  <c r="Y318"/>
  <c r="P318"/>
  <c r="V318"/>
  <c r="Y348"/>
  <c r="P348"/>
  <c r="Q348"/>
  <c r="M110"/>
  <c r="V324"/>
  <c r="M293"/>
  <c r="Y355"/>
  <c r="P355"/>
  <c r="V171"/>
  <c r="V379"/>
  <c r="M358"/>
  <c r="Y372"/>
  <c r="P372"/>
  <c r="Y266"/>
  <c r="P266"/>
  <c r="Y140"/>
  <c r="M140"/>
  <c r="AO339"/>
  <c r="P293"/>
  <c r="V293"/>
  <c r="Y303"/>
  <c r="Q303"/>
  <c r="Y171"/>
  <c r="Q171"/>
  <c r="Y168"/>
  <c r="M168"/>
  <c r="V168"/>
  <c r="V65"/>
  <c r="Y315"/>
  <c r="P315"/>
  <c r="AO95"/>
  <c r="AO101"/>
  <c r="Y205"/>
  <c r="P205"/>
  <c r="Y327"/>
  <c r="M327"/>
  <c r="T36"/>
  <c r="U36"/>
  <c r="V211"/>
  <c r="AO73"/>
  <c r="Y324"/>
  <c r="Y334"/>
  <c r="Q334"/>
  <c r="T12"/>
  <c r="U12"/>
  <c r="V12"/>
  <c r="W285"/>
  <c r="Y285"/>
  <c r="M285"/>
  <c r="Q355"/>
  <c r="V217"/>
  <c r="Y217"/>
  <c r="Q217"/>
  <c r="Y231"/>
  <c r="M231"/>
  <c r="V345"/>
  <c r="V118"/>
  <c r="Y68"/>
  <c r="V306"/>
  <c r="AO168"/>
  <c r="Y174"/>
  <c r="P174"/>
  <c r="Y186"/>
  <c r="Q186"/>
  <c r="Y297"/>
  <c r="Q297"/>
  <c r="Y253"/>
  <c r="P253"/>
  <c r="Y321"/>
  <c r="Q321"/>
  <c r="AO211"/>
  <c r="T280"/>
  <c r="U280"/>
  <c r="Y300"/>
  <c r="Y345"/>
  <c r="P345"/>
  <c r="Q345"/>
  <c r="AO51"/>
  <c r="T148"/>
  <c r="U148"/>
  <c r="Y339"/>
  <c r="V249"/>
  <c r="Y237"/>
  <c r="M237"/>
  <c r="Y101"/>
  <c r="P101"/>
  <c r="P182"/>
  <c r="P334"/>
  <c r="P306"/>
  <c r="Y18"/>
  <c r="Q18"/>
  <c r="V164"/>
  <c r="Q306"/>
  <c r="M368"/>
  <c r="M345"/>
  <c r="M196"/>
  <c r="Q134"/>
  <c r="V27"/>
  <c r="Q202"/>
  <c r="P297"/>
  <c r="M372"/>
  <c r="P164"/>
  <c r="Q73"/>
  <c r="P73"/>
  <c r="M73"/>
  <c r="Q237"/>
  <c r="V79"/>
  <c r="Y129"/>
  <c r="M129"/>
  <c r="Q368"/>
  <c r="V73"/>
  <c r="M134"/>
  <c r="Q174"/>
  <c r="P256"/>
  <c r="P27"/>
  <c r="Q168"/>
  <c r="M249"/>
  <c r="M315"/>
  <c r="Y331"/>
  <c r="P331"/>
  <c r="M331"/>
  <c r="V134"/>
  <c r="V61"/>
  <c r="P168"/>
  <c r="P32"/>
  <c r="P140"/>
  <c r="M217"/>
  <c r="M266"/>
  <c r="V32"/>
  <c r="V51"/>
  <c r="Q214"/>
  <c r="P196"/>
  <c r="Q285"/>
  <c r="P51"/>
  <c r="Q358"/>
  <c r="P110"/>
  <c r="Q51"/>
  <c r="V190"/>
  <c r="Q144"/>
  <c r="P342"/>
  <c r="P171"/>
  <c r="P144"/>
  <c r="M348"/>
  <c r="Q256"/>
  <c r="P220"/>
  <c r="Q140"/>
  <c r="M18"/>
  <c r="V178"/>
  <c r="P249"/>
  <c r="P231"/>
  <c r="M61"/>
  <c r="V154"/>
  <c r="P214"/>
  <c r="P217"/>
  <c r="Q231"/>
  <c r="M355"/>
  <c r="P61"/>
  <c r="Q342"/>
  <c r="M303"/>
  <c r="Q315"/>
  <c r="V148"/>
  <c r="Y12"/>
  <c r="Q361"/>
  <c r="M297"/>
  <c r="M68"/>
  <c r="Q324"/>
  <c r="Q253"/>
  <c r="Q110"/>
  <c r="M205"/>
  <c r="M27"/>
  <c r="M253"/>
  <c r="M324"/>
  <c r="Q205"/>
  <c r="M171"/>
  <c r="M79"/>
  <c r="P339"/>
  <c r="Q327"/>
  <c r="Q79"/>
  <c r="M361"/>
  <c r="Q266"/>
  <c r="Q331"/>
  <c r="P18"/>
  <c r="P237"/>
  <c r="M339"/>
  <c r="P129"/>
  <c r="Q129"/>
  <c r="P12"/>
  <c r="Y280"/>
  <c r="Q280"/>
  <c r="P280"/>
  <c r="V280"/>
  <c r="M280"/>
  <c r="M245"/>
  <c r="V245"/>
  <c r="Y245"/>
  <c r="Q245"/>
  <c r="P245"/>
  <c r="V22"/>
  <c r="Y22"/>
  <c r="Q22"/>
  <c r="M22"/>
  <c r="W261"/>
  <c r="Y261"/>
  <c r="P261"/>
  <c r="P148"/>
  <c r="M365"/>
  <c r="Q365"/>
  <c r="P365"/>
  <c r="Y365"/>
  <c r="V365"/>
  <c r="Q159"/>
  <c r="V7"/>
  <c r="Y7"/>
  <c r="M7"/>
  <c r="P7"/>
  <c r="Q7"/>
  <c r="P41"/>
  <c r="Q41"/>
  <c r="V41"/>
  <c r="M47"/>
  <c r="Y56"/>
  <c r="P56"/>
  <c r="Q56"/>
  <c r="V56"/>
  <c r="M56"/>
  <c r="M91"/>
  <c r="P91"/>
  <c r="V91"/>
  <c r="Y91"/>
  <c r="Q91"/>
  <c r="Q95"/>
  <c r="P95"/>
  <c r="M312"/>
  <c r="Q312"/>
  <c r="P190"/>
  <c r="Q190"/>
  <c r="M190"/>
  <c r="Q178"/>
  <c r="M321"/>
  <c r="M318"/>
  <c r="M309"/>
  <c r="P309"/>
  <c r="M101"/>
  <c r="P202"/>
  <c r="M12"/>
  <c r="P85"/>
  <c r="Q211"/>
  <c r="P321"/>
  <c r="M334"/>
  <c r="Q290"/>
  <c r="Q12"/>
  <c r="Y148"/>
  <c r="M186"/>
  <c r="M154"/>
  <c r="P154"/>
  <c r="Y178"/>
  <c r="P178"/>
  <c r="Q32"/>
  <c r="Q101"/>
  <c r="P327"/>
  <c r="Q164"/>
  <c r="Y270"/>
  <c r="Q270"/>
  <c r="M174"/>
  <c r="Y352"/>
  <c r="M352"/>
  <c r="P134"/>
  <c r="Y211"/>
  <c r="P211"/>
  <c r="Y36"/>
  <c r="P36"/>
  <c r="Y225"/>
  <c r="V110"/>
  <c r="Q318"/>
  <c r="P290"/>
  <c r="V85"/>
  <c r="Q220"/>
  <c r="Y154"/>
  <c r="Q154"/>
  <c r="V270"/>
  <c r="Y241"/>
  <c r="Q241"/>
  <c r="V241"/>
  <c r="Y118"/>
  <c r="P118"/>
  <c r="AO32"/>
  <c r="AO61"/>
  <c r="Y65"/>
  <c r="P324"/>
  <c r="Y123"/>
  <c r="M123"/>
  <c r="P361"/>
  <c r="V105"/>
  <c r="Y159"/>
  <c r="V159"/>
  <c r="V68"/>
  <c r="P68"/>
  <c r="V300"/>
  <c r="P300"/>
  <c r="M178"/>
  <c r="M199"/>
  <c r="V36"/>
  <c r="Q199"/>
  <c r="Q68"/>
  <c r="P303"/>
  <c r="M85"/>
  <c r="P312"/>
  <c r="M95"/>
  <c r="Y105"/>
  <c r="Y47"/>
  <c r="Q47"/>
  <c r="Q85"/>
  <c r="Q300"/>
  <c r="M41"/>
  <c r="V274"/>
  <c r="Y274"/>
  <c r="V114"/>
  <c r="Y114"/>
  <c r="P285"/>
  <c r="Q148"/>
  <c r="M148"/>
  <c r="P186"/>
  <c r="Q372"/>
  <c r="V376"/>
  <c r="P376"/>
  <c r="Y376"/>
  <c r="Q376"/>
  <c r="M376"/>
  <c r="Q339"/>
  <c r="Q182"/>
  <c r="Y379"/>
  <c r="Q114"/>
  <c r="M114"/>
  <c r="Q118"/>
  <c r="M118"/>
  <c r="M105"/>
  <c r="Q105"/>
  <c r="P352"/>
  <c r="P159"/>
  <c r="M159"/>
  <c r="P47"/>
  <c r="Q352"/>
  <c r="M211"/>
  <c r="Q261"/>
  <c r="P22"/>
  <c r="M36"/>
  <c r="P379"/>
  <c r="M379"/>
  <c r="Q379"/>
  <c r="M270"/>
  <c r="P105"/>
  <c r="Q123"/>
  <c r="P123"/>
  <c r="Q36"/>
  <c r="P270"/>
  <c r="M261"/>
  <c r="P241"/>
  <c r="M241"/>
  <c r="M274"/>
  <c r="Q274"/>
  <c r="P274"/>
  <c r="M225"/>
  <c r="Q225"/>
  <c r="P225"/>
  <c r="P65"/>
  <c r="M65"/>
  <c r="Q65"/>
  <c r="P114"/>
</calcChain>
</file>

<file path=xl/sharedStrings.xml><?xml version="1.0" encoding="utf-8"?>
<sst xmlns="http://schemas.openxmlformats.org/spreadsheetml/2006/main" count="7706" uniqueCount="2309">
  <si>
    <t>NLG</t>
  </si>
  <si>
    <t>Component name</t>
  </si>
  <si>
    <t>Unit</t>
  </si>
  <si>
    <t>Definition</t>
  </si>
  <si>
    <t>Isoleucin</t>
  </si>
  <si>
    <t>Leucine</t>
  </si>
  <si>
    <t>Lysine</t>
  </si>
  <si>
    <t>Methionine</t>
  </si>
  <si>
    <t>Cystine</t>
  </si>
  <si>
    <t>Phenylalanine</t>
  </si>
  <si>
    <t>Tyrosine</t>
  </si>
  <si>
    <t>Threonine</t>
  </si>
  <si>
    <t>Tryptophan</t>
  </si>
  <si>
    <t>Valine</t>
  </si>
  <si>
    <t>Arginine</t>
  </si>
  <si>
    <t>Histidine</t>
  </si>
  <si>
    <t>Alanine</t>
  </si>
  <si>
    <t>Aspartic acid</t>
  </si>
  <si>
    <t>Glutamic acid</t>
  </si>
  <si>
    <t>Glycine</t>
  </si>
  <si>
    <t>Proline</t>
  </si>
  <si>
    <t>Serine</t>
  </si>
  <si>
    <t>ENERC(kJ) (original)</t>
  </si>
  <si>
    <t>ENERC(kcal) (original)</t>
  </si>
  <si>
    <t>ENERC(kJ) (standardized)</t>
  </si>
  <si>
    <t>WATER(g)</t>
  </si>
  <si>
    <t>NT(g)</t>
  </si>
  <si>
    <t>PROTCNT(g)</t>
  </si>
  <si>
    <t>PROPLA(g)</t>
  </si>
  <si>
    <t>PROANI(g)</t>
  </si>
  <si>
    <t>FAT(g)</t>
  </si>
  <si>
    <t>FATCE(g)</t>
  </si>
  <si>
    <t>FAT-(g)</t>
  </si>
  <si>
    <t>FASAT(g)</t>
  </si>
  <si>
    <t>FAMS(g)</t>
  </si>
  <si>
    <t>FAPU(g)</t>
  </si>
  <si>
    <t>FATRN(g)</t>
  </si>
  <si>
    <t>CHOAVLDF(g)</t>
  </si>
  <si>
    <t>CHOAVL(g)</t>
  </si>
  <si>
    <t>CHOCDF(g)</t>
  </si>
  <si>
    <t>CHOAVLM(g)</t>
  </si>
  <si>
    <t>STARCH(g)</t>
  </si>
  <si>
    <t>SUGAR(g)</t>
  </si>
  <si>
    <t>STARCHM(g)</t>
  </si>
  <si>
    <t>SUGARM(g)</t>
  </si>
  <si>
    <t>ADSUGAR(g)</t>
  </si>
  <si>
    <t>FIBTG(g) AOAC</t>
  </si>
  <si>
    <t>FIBTS(g) Southgate</t>
  </si>
  <si>
    <t>PSACNS(g) NSP</t>
  </si>
  <si>
    <t>FIBC(g) crude</t>
  </si>
  <si>
    <t>ALC(g)</t>
  </si>
  <si>
    <t>ASH(g)</t>
  </si>
  <si>
    <t>FRUS(g)</t>
  </si>
  <si>
    <t>GLUS(g)</t>
  </si>
  <si>
    <t>LACS(g)</t>
  </si>
  <si>
    <t>MALS(g)</t>
  </si>
  <si>
    <t>SUCS(g)</t>
  </si>
  <si>
    <t>F4D0(g)</t>
  </si>
  <si>
    <t>F6D0(g)</t>
  </si>
  <si>
    <t>F8D0(g)</t>
  </si>
  <si>
    <t>F10D0(g)</t>
  </si>
  <si>
    <t>F12D0(g)</t>
  </si>
  <si>
    <t>F14D0(g)</t>
  </si>
  <si>
    <t>F15D0(g)</t>
  </si>
  <si>
    <t>F16D0(g)</t>
  </si>
  <si>
    <t>F17D0(g)</t>
  </si>
  <si>
    <t>F18D0(g)</t>
  </si>
  <si>
    <t>F20D0(g)</t>
  </si>
  <si>
    <t>F22D0(g)</t>
  </si>
  <si>
    <t>F24D0(g)</t>
  </si>
  <si>
    <t>F14D1CN5(g)</t>
  </si>
  <si>
    <t>F16D1CN7(g)</t>
  </si>
  <si>
    <t>F18D1N9(g)</t>
  </si>
  <si>
    <t>F18D1CN7(g)</t>
  </si>
  <si>
    <t>F20D1CN11(g)</t>
  </si>
  <si>
    <t>F22D1CN9(g)</t>
  </si>
  <si>
    <t>F22D1CN11(g)</t>
  </si>
  <si>
    <t>F18D2CN6(g)</t>
  </si>
  <si>
    <t>F18D3CN3(g)</t>
  </si>
  <si>
    <t>F18D4CN3(g)</t>
  </si>
  <si>
    <t>F20D4CN6(g)</t>
  </si>
  <si>
    <t>F20D5CN3(g)</t>
  </si>
  <si>
    <t>F22D5CN3(g)</t>
  </si>
  <si>
    <t>F22D6CN3(g)</t>
  </si>
  <si>
    <t>F24D1CN9(g)</t>
  </si>
  <si>
    <t>FAUN(g)</t>
  </si>
  <si>
    <t>FAPUN3(g)</t>
  </si>
  <si>
    <t>FAPUN6(g)</t>
  </si>
  <si>
    <t>CA(mg)</t>
  </si>
  <si>
    <t>FE(mg)</t>
  </si>
  <si>
    <t>MG(mg)</t>
  </si>
  <si>
    <t>P(mg)</t>
  </si>
  <si>
    <t>K(mg)</t>
  </si>
  <si>
    <t>NA(mg)</t>
  </si>
  <si>
    <t>ZN(mg)</t>
  </si>
  <si>
    <t>CU(mg)</t>
  </si>
  <si>
    <t>SE(mcg)</t>
  </si>
  <si>
    <t>ID(mcg)</t>
  </si>
  <si>
    <t>MN(mg)</t>
  </si>
  <si>
    <t>VITA_RAE(mcg)</t>
  </si>
  <si>
    <t>VITA(mcg)</t>
  </si>
  <si>
    <t>RETOL(mcg)</t>
  </si>
  <si>
    <t>CARTBEQ(mcg)</t>
  </si>
  <si>
    <t>CARTA(mcg)</t>
  </si>
  <si>
    <t>CARTB(mcg)</t>
  </si>
  <si>
    <t>CRYPX(mcg)</t>
  </si>
  <si>
    <t>CARTG(mcg)</t>
  </si>
  <si>
    <t>LYCPN(mcg)</t>
  </si>
  <si>
    <t>LUTNZEA(mcg)</t>
  </si>
  <si>
    <t>VITD(mcg)</t>
  </si>
  <si>
    <t>ERGCAL(mcg)</t>
  </si>
  <si>
    <t>VITDEQ(mcg)</t>
  </si>
  <si>
    <t>VITD-(mcg)</t>
  </si>
  <si>
    <t>VITE(mg) (standardized) choosen from VITE and TOCPHA</t>
  </si>
  <si>
    <t>VITE(mg)</t>
  </si>
  <si>
    <t>TOCPHA(mg)</t>
  </si>
  <si>
    <t>TOCPHB(mg)</t>
  </si>
  <si>
    <t>TOCPHG(mg)</t>
  </si>
  <si>
    <t>TOCPHD(mg)</t>
  </si>
  <si>
    <t>VITK (mcg)</t>
  </si>
  <si>
    <t>THIA(mg)</t>
  </si>
  <si>
    <t>RIBF(mg)</t>
  </si>
  <si>
    <t>NIAEQ(mg) (standardized) chosen from NIA and NIAEQ</t>
  </si>
  <si>
    <t>NIAEQ(mg)</t>
  </si>
  <si>
    <t>NIA(mg)</t>
  </si>
  <si>
    <t>NIATRP(mg)</t>
  </si>
  <si>
    <t>PANTAC(mg)</t>
  </si>
  <si>
    <t>VITB6C(mg) (standardized)</t>
  </si>
  <si>
    <t>VITB6A(mg)</t>
  </si>
  <si>
    <t>VITB6C(mg)</t>
  </si>
  <si>
    <t>VITB6-(mg)</t>
  </si>
  <si>
    <t>FOLSUM(mcg)</t>
  </si>
  <si>
    <t>FOL(mcg)</t>
  </si>
  <si>
    <t>FOLAC(mcg)</t>
  </si>
  <si>
    <t>FOLFD(mcg)</t>
  </si>
  <si>
    <t>DFE(mcg)</t>
  </si>
  <si>
    <t>BIOT(mcg)</t>
  </si>
  <si>
    <t>VITB12(mcg)</t>
  </si>
  <si>
    <t>VITC(mg)</t>
  </si>
  <si>
    <t>ASCL(mg)</t>
  </si>
  <si>
    <t>ASCDL(mg)</t>
  </si>
  <si>
    <t>CHOL-(mg)</t>
  </si>
  <si>
    <t>ILE(mg)</t>
  </si>
  <si>
    <t>LEU(mg)</t>
  </si>
  <si>
    <t>LYS(mg)</t>
  </si>
  <si>
    <t>MET(mg)</t>
  </si>
  <si>
    <t>CYS(mg)</t>
  </si>
  <si>
    <t>PHE(mg)</t>
  </si>
  <si>
    <t>TYR(mg)</t>
  </si>
  <si>
    <t>THR(mg)</t>
  </si>
  <si>
    <t>TRP(mg)</t>
  </si>
  <si>
    <t>VAL(mg)</t>
  </si>
  <si>
    <t>ARG(mg)</t>
  </si>
  <si>
    <t>HIS(mg)</t>
  </si>
  <si>
    <t>ALA(mg)</t>
  </si>
  <si>
    <t>ASN(mg)</t>
  </si>
  <si>
    <t>GLU(mg)</t>
  </si>
  <si>
    <t>GLY(mg)</t>
  </si>
  <si>
    <t>PRO(mg)</t>
  </si>
  <si>
    <t>SER(mg)</t>
  </si>
  <si>
    <t>CHOAVLDF(g)(standardized)</t>
  </si>
  <si>
    <t>FIB-(g)</t>
  </si>
  <si>
    <t>CHOCALOH(mcg)</t>
  </si>
  <si>
    <t>CHOCAL(mcg)</t>
  </si>
  <si>
    <t>sum of proximates (own DB)</t>
  </si>
  <si>
    <t>Recipe or calculated based on a raw food</t>
  </si>
  <si>
    <t>estimated</t>
  </si>
  <si>
    <t>calculated with mixed method</t>
  </si>
  <si>
    <t>calculated with recipe method</t>
  </si>
  <si>
    <t>calculated with ingredient method</t>
  </si>
  <si>
    <t>Documentation at value or food level</t>
  </si>
  <si>
    <t>est. Z</t>
  </si>
  <si>
    <t>estimated zero</t>
  </si>
  <si>
    <t>Tagname with unit</t>
  </si>
  <si>
    <t>C 4:0</t>
  </si>
  <si>
    <t>C 6:0</t>
  </si>
  <si>
    <t>C 8:0</t>
  </si>
  <si>
    <t>C 10:0</t>
  </si>
  <si>
    <t>C 12:0</t>
  </si>
  <si>
    <t>C 14:0</t>
  </si>
  <si>
    <t>C 15:0</t>
  </si>
  <si>
    <t>C 16:0</t>
  </si>
  <si>
    <t>C 17:0</t>
  </si>
  <si>
    <t>C 18:0</t>
  </si>
  <si>
    <t>C 20:0</t>
  </si>
  <si>
    <t>C 22:0</t>
  </si>
  <si>
    <t>C 24:0</t>
  </si>
  <si>
    <t>C 18:1, n-9</t>
  </si>
  <si>
    <t>C 18:1, cis n-7</t>
  </si>
  <si>
    <t>C 20:1, n-11</t>
  </si>
  <si>
    <t>C 22:1, n-9</t>
  </si>
  <si>
    <t>C 22:1, n-11</t>
  </si>
  <si>
    <t>C 14:1 cis, n-5</t>
  </si>
  <si>
    <t>C 16:1 cis n-7</t>
  </si>
  <si>
    <t>C 18:2, cis, n-6</t>
  </si>
  <si>
    <t>C 18:3, cis, n-3</t>
  </si>
  <si>
    <t>C 18:4, cis, n-3</t>
  </si>
  <si>
    <t>C 20:4, cis, n-6</t>
  </si>
  <si>
    <t>C 20:5, cis, n-3</t>
  </si>
  <si>
    <t>C 22:5, cis, n-3</t>
  </si>
  <si>
    <t>C 22:6, cis, n-3</t>
  </si>
  <si>
    <t>C 24:1, cis, n-9</t>
  </si>
  <si>
    <t>Other fatty acids, not specifiied</t>
  </si>
  <si>
    <t>Sum n-3 fatty acids</t>
  </si>
  <si>
    <t>Sum n-6 fatty acids</t>
  </si>
  <si>
    <t>Fructose</t>
  </si>
  <si>
    <t>Glucose</t>
  </si>
  <si>
    <t>Lactose</t>
  </si>
  <si>
    <t>Maltose</t>
  </si>
  <si>
    <t>Saccharose</t>
  </si>
  <si>
    <t>Energy (standardized)</t>
  </si>
  <si>
    <t>Energy (original as from soource)</t>
  </si>
  <si>
    <t>as in source</t>
  </si>
  <si>
    <t xml:space="preserve"> sum of carbohydrates x 17 + protein x 17 + fat x 37 + alcohol x 29 + dietary fibre x 8</t>
  </si>
  <si>
    <t>Density</t>
  </si>
  <si>
    <t>Edible portion coefficient</t>
  </si>
  <si>
    <t>Water</t>
  </si>
  <si>
    <t xml:space="preserve">conversion factor to calculate total protein from nitrogen </t>
  </si>
  <si>
    <t>Nitrogen, total</t>
  </si>
  <si>
    <t xml:space="preserve">protein, total; calculated from total nitrogen </t>
  </si>
  <si>
    <t>protein from animal origin</t>
  </si>
  <si>
    <t>protein from plant origin</t>
  </si>
  <si>
    <t>fat, total</t>
  </si>
  <si>
    <t>fatty acids, total saturated</t>
  </si>
  <si>
    <t>fatty acids, total polyunsaturated</t>
  </si>
  <si>
    <t>fatty acids, total monounsaturated</t>
  </si>
  <si>
    <t>fatty acids, total trans</t>
  </si>
  <si>
    <t>carbohydrate, available; calculated by difference</t>
  </si>
  <si>
    <t>carbohydrate, available; calculated by difference (standardized)</t>
  </si>
  <si>
    <t>carbohydrate, available by weight</t>
  </si>
  <si>
    <t>carbohydrate, available; expressed in monosaccharide equivalents</t>
  </si>
  <si>
    <t>sugars, total; expressed in monosaccharide equivalents</t>
  </si>
  <si>
    <t>sugar, added</t>
  </si>
  <si>
    <t>sugar</t>
  </si>
  <si>
    <t>starch, available</t>
  </si>
  <si>
    <t>starch, available; expressed in monosaccharide equivalents</t>
  </si>
  <si>
    <t>fibre, crude</t>
  </si>
  <si>
    <t>fibre; method of determination unknown or mixed methods</t>
  </si>
  <si>
    <t>alcohol</t>
  </si>
  <si>
    <t>ash</t>
  </si>
  <si>
    <t>calcium</t>
  </si>
  <si>
    <t>iron</t>
  </si>
  <si>
    <t>magnesium</t>
  </si>
  <si>
    <t>phosphorus</t>
  </si>
  <si>
    <t>potassium</t>
  </si>
  <si>
    <t>sodium</t>
  </si>
  <si>
    <t>zink</t>
  </si>
  <si>
    <t>copper</t>
  </si>
  <si>
    <t>selenium</t>
  </si>
  <si>
    <t>manganese</t>
  </si>
  <si>
    <t>iodine</t>
  </si>
  <si>
    <t>vitamin A; calculated by summation of the vitamin A activities of retinol and the active carotenoids</t>
  </si>
  <si>
    <t>Total vitamin A activity = mcg retinol + 1/6 mcg beta-carotene + 1/12 mcg other provitamin A carotenoids.</t>
  </si>
  <si>
    <t>vitamin A; retinol activity equivalent</t>
  </si>
  <si>
    <t>Total vitamin A activity = mcg retinol + 1/12 mcg beta-carotene + 1/24 mcg other provitamin A carotenoids.</t>
  </si>
  <si>
    <t>retinol</t>
  </si>
  <si>
    <t>beta-carotene equivalents</t>
  </si>
  <si>
    <t>alpha-carotene</t>
  </si>
  <si>
    <t>beta-carotene</t>
  </si>
  <si>
    <t>gamma-carotene</t>
  </si>
  <si>
    <t>This value is the sum of the beta-carotene plus ½ the quantity of the other carotenoids with vitamin A activity</t>
  </si>
  <si>
    <t>lycopene</t>
  </si>
  <si>
    <t>Lutein+Zeaxanthin</t>
  </si>
  <si>
    <t>vitamin D (D2+D3);</t>
  </si>
  <si>
    <t>Vitamin D3 + 5 x 25-hydroxycholecalciferol</t>
  </si>
  <si>
    <t>vitamin D equivalent</t>
  </si>
  <si>
    <t>vitamin E ; calculated by summation of the vitamin E activities of the active tocopherols and tocotrienols; expressed as alpha-tocopherol equivalents</t>
  </si>
  <si>
    <t>Vitamin D, method unknown or variable</t>
  </si>
  <si>
    <t>vitamin E ; calculated by summation of the vitamin E activities of the active tocopherols and tocotrienols; expressed as alpha-tocopherol equivalents (standardized)</t>
  </si>
  <si>
    <t>alpha-tocopherol</t>
  </si>
  <si>
    <t>25-hydroxycholecalciferol</t>
  </si>
  <si>
    <t>cholecalciferol (D3)</t>
  </si>
  <si>
    <t>ergocalciferol (D2)</t>
  </si>
  <si>
    <t>vitamin K, total</t>
  </si>
  <si>
    <t>thiamin</t>
  </si>
  <si>
    <t>riboflavin</t>
  </si>
  <si>
    <t>niacin equivalents, total</t>
  </si>
  <si>
    <t>niacin equivalents, total (standardized)</t>
  </si>
  <si>
    <t>niacin, preformed</t>
  </si>
  <si>
    <t>niacin equivalents from tryptophan</t>
  </si>
  <si>
    <t>pantothenic acid</t>
  </si>
  <si>
    <t>vitamin B-6, total; determined by analysis</t>
  </si>
  <si>
    <t>vitamin B-6, total; calculated by summation</t>
  </si>
  <si>
    <t>vitamin B-6, total; calculated by summation (standardized)</t>
  </si>
  <si>
    <t>beta-tocopherol</t>
  </si>
  <si>
    <t>delta-tocopherol</t>
  </si>
  <si>
    <t>gamma-tocopherol</t>
  </si>
  <si>
    <t>Vitamin B6, method unknown or variable</t>
  </si>
  <si>
    <t>folate, total; microbiological assay</t>
  </si>
  <si>
    <t>Sum of folate vitamers determined by HPLC</t>
  </si>
  <si>
    <t>folic acid</t>
  </si>
  <si>
    <t xml:space="preserve">= a-tocopherol + 0.4 b-tocopherol + 0.1 g-tocopherol + 0.01 d-tocopherol + 0.3 a-tocotrienol + 0.05 b-tocotrienol + 0.01 g-tocotrienol. </t>
  </si>
  <si>
    <t>Cholesterol, method unknown</t>
  </si>
  <si>
    <t xml:space="preserve">VITE = a-tocopherol + 0.4 b-tocopherol + 0.1 g-tocopherol + 0.01 d-tocopherol </t>
  </si>
  <si>
    <t>NIAEQ = niacin + 1/60 tryptophan</t>
  </si>
  <si>
    <t>NIAEQ  = niacin + 1/60 tryptophan</t>
  </si>
  <si>
    <t>DK7.01</t>
  </si>
  <si>
    <t>calc. with ingredient method</t>
  </si>
  <si>
    <t>Fat, total (Soxhlet)</t>
  </si>
  <si>
    <t>Fat, total, method of determination unknown or mixed methods</t>
  </si>
  <si>
    <t>g/mL</t>
  </si>
  <si>
    <t>calc.</t>
  </si>
  <si>
    <t>folate food, naturally occuring food folates</t>
  </si>
  <si>
    <t xml:space="preserve">folate, dietary folate equivalent </t>
  </si>
  <si>
    <t>1/60 x tryptophan</t>
  </si>
  <si>
    <t xml:space="preserve">biotin </t>
  </si>
  <si>
    <t>vitamin B-12</t>
  </si>
  <si>
    <t xml:space="preserve">vitamin C </t>
  </si>
  <si>
    <t>L-ascorbic acid</t>
  </si>
  <si>
    <t>L-dehydroascorbic acid</t>
  </si>
  <si>
    <t>L-ascorbic acid + L-dehydroascorbic acid</t>
  </si>
  <si>
    <t>fibre, total dietary; determined gravimetrically by the AOAC total dietary fibre method (Prosky and similar methods) (standardized)</t>
  </si>
  <si>
    <t>fibre, total dietary; determined gravimetrically by the AOAC total dietary fibre method (Prosky and similar methods)</t>
  </si>
  <si>
    <t>fibre, total dietary; Southgate colorimetric procedure</t>
  </si>
  <si>
    <t>polysaccharides, non-starch (Englyst method)</t>
  </si>
  <si>
    <t>cryptoxanthin, total</t>
  </si>
  <si>
    <t>UK 6th</t>
  </si>
  <si>
    <t>Bognar</t>
  </si>
  <si>
    <t>McCance &amp; Widdowson (2002). The Composition of Foods, Sixth summary edition. Cambridge: Royal Society of Chemistry. Food Standards Agency, UK.</t>
  </si>
  <si>
    <t>X</t>
  </si>
  <si>
    <t>Units</t>
  </si>
  <si>
    <t>kg</t>
  </si>
  <si>
    <t>kilogram</t>
  </si>
  <si>
    <t>g</t>
  </si>
  <si>
    <t>gram</t>
  </si>
  <si>
    <t>milligram</t>
  </si>
  <si>
    <t>mcg</t>
  </si>
  <si>
    <t>microgram</t>
  </si>
  <si>
    <t>ng</t>
  </si>
  <si>
    <t>nanogram</t>
  </si>
  <si>
    <t>pg</t>
  </si>
  <si>
    <t>picogram</t>
  </si>
  <si>
    <t>Bq</t>
  </si>
  <si>
    <t>Becquerel</t>
  </si>
  <si>
    <t>L</t>
  </si>
  <si>
    <t>Liter</t>
  </si>
  <si>
    <t>mL</t>
  </si>
  <si>
    <t>milliliter</t>
  </si>
  <si>
    <t>uL</t>
  </si>
  <si>
    <t>microliter</t>
  </si>
  <si>
    <t>mmol</t>
  </si>
  <si>
    <t>millimol</t>
  </si>
  <si>
    <t>kJ</t>
  </si>
  <si>
    <t>kilojoule</t>
  </si>
  <si>
    <t>kcal</t>
  </si>
  <si>
    <t>kilocalorie</t>
  </si>
  <si>
    <t>ppm</t>
  </si>
  <si>
    <t>parts per million</t>
  </si>
  <si>
    <t>Ratio</t>
  </si>
  <si>
    <t>not applicable</t>
  </si>
  <si>
    <t>D</t>
  </si>
  <si>
    <t>food name of source</t>
  </si>
  <si>
    <t>foodname in own language</t>
  </si>
  <si>
    <t>match 1=exact 2=similar</t>
  </si>
  <si>
    <t>type</t>
  </si>
  <si>
    <t>Food types</t>
  </si>
  <si>
    <t>Food taken as such from FCT</t>
  </si>
  <si>
    <t>b</t>
  </si>
  <si>
    <t>c</t>
  </si>
  <si>
    <t>d</t>
  </si>
  <si>
    <t>tr</t>
  </si>
  <si>
    <t>trace</t>
  </si>
  <si>
    <t>yield factor</t>
  </si>
  <si>
    <t>Formula to calculate 100g cooked dish based on 100g edible raw food</t>
  </si>
  <si>
    <t>NV</t>
  </si>
  <si>
    <t>Nutrient value</t>
  </si>
  <si>
    <t>YF</t>
  </si>
  <si>
    <t>retention factor</t>
  </si>
  <si>
    <t>RF</t>
  </si>
  <si>
    <t>NV(cooked) = NV(raw) x 1/YF x RF</t>
  </si>
  <si>
    <t>quality index</t>
  </si>
  <si>
    <t>E</t>
  </si>
  <si>
    <t>A</t>
  </si>
  <si>
    <t>N</t>
  </si>
  <si>
    <t>mg</t>
  </si>
  <si>
    <t>a</t>
  </si>
  <si>
    <t>valtype</t>
  </si>
  <si>
    <t>code</t>
  </si>
  <si>
    <t>scientific name</t>
  </si>
  <si>
    <t>priorityclass</t>
  </si>
  <si>
    <t>EDIBLE</t>
  </si>
  <si>
    <t>XN</t>
  </si>
  <si>
    <t>DEN</t>
  </si>
  <si>
    <t>record number</t>
  </si>
  <si>
    <t>calculated</t>
  </si>
  <si>
    <t>progress</t>
  </si>
  <si>
    <t>first compilation: copy values from the original food composition table</t>
  </si>
  <si>
    <t>second compilation: completion of values but not complete</t>
  </si>
  <si>
    <t>compilation completed: all first priority nutrients are completed</t>
  </si>
  <si>
    <t>F</t>
  </si>
  <si>
    <t>C</t>
  </si>
  <si>
    <t>R</t>
  </si>
  <si>
    <t>values rechecked and ready for printing</t>
  </si>
  <si>
    <t xml:space="preserve">&amp;gt </t>
  </si>
  <si>
    <t>&amp;lt</t>
  </si>
  <si>
    <t xml:space="preserve">tr </t>
  </si>
  <si>
    <t>&amp;lt;LOQ</t>
  </si>
  <si>
    <t>&amp;lt;LOD</t>
  </si>
  <si>
    <t>halfLOQ</t>
  </si>
  <si>
    <t>halfLOD</t>
  </si>
  <si>
    <t>ND</t>
  </si>
  <si>
    <t xml:space="preserve">MN </t>
  </si>
  <si>
    <t>MD</t>
  </si>
  <si>
    <t>MO</t>
  </si>
  <si>
    <t xml:space="preserve">trace </t>
  </si>
  <si>
    <t xml:space="preserve">more than </t>
  </si>
  <si>
    <t xml:space="preserve">less than </t>
  </si>
  <si>
    <t xml:space="preserve">under limit of quantification </t>
  </si>
  <si>
    <t xml:space="preserve">under limit of detection </t>
  </si>
  <si>
    <t xml:space="preserve">half of limit of quantification </t>
  </si>
  <si>
    <t xml:space="preserve">half limit of detection </t>
  </si>
  <si>
    <t xml:space="preserve">non detected </t>
  </si>
  <si>
    <t xml:space="preserve">mean </t>
  </si>
  <si>
    <t xml:space="preserve">median </t>
  </si>
  <si>
    <t xml:space="preserve">mode </t>
  </si>
  <si>
    <t>Rice, polished, raw</t>
  </si>
  <si>
    <t>est.</t>
  </si>
  <si>
    <t>US21</t>
  </si>
  <si>
    <t>USDA SR21 available at http://www.ars.usda.gov/main/site_main.htm?modecode=12-35-45-00 (2009)</t>
  </si>
  <si>
    <t>Wheat flour</t>
  </si>
  <si>
    <t>calc. with recipe method</t>
  </si>
  <si>
    <t>calc. with mixed method</t>
  </si>
  <si>
    <t>All rights reserved. Reproduction and dissemination of material contained on FAO's Web site for educational or other non-commercial purposes are authorized without any prior written permission from the copyright holders provided the source is fully acknowledged. Reproduction of material for resale or other commercial purposes is prohibited without the written permission of the copyright holders. Applications for such permission should be addressed to the:</t>
  </si>
  <si>
    <t>Chief, Electronic Publishing Policy and Support Branch,</t>
  </si>
  <si>
    <t>Communication Division</t>
  </si>
  <si>
    <t>FAO, Viale delle Terme di Caracalla</t>
  </si>
  <si>
    <t>00153 Rome, Italy</t>
  </si>
  <si>
    <t>e-mail: copyright@fao.org</t>
  </si>
  <si>
    <t>Developed by</t>
  </si>
  <si>
    <t>U. Ruth Charrondiere, FAO/INFOODS</t>
  </si>
  <si>
    <t>© FAO, 2009 </t>
  </si>
  <si>
    <t>COPYRIGHT</t>
  </si>
  <si>
    <t>foodname in English</t>
  </si>
  <si>
    <t xml:space="preserve">source </t>
  </si>
  <si>
    <t>fdnumber of source</t>
  </si>
  <si>
    <t>sum proximates (original)</t>
  </si>
  <si>
    <t>LUTN(mcg)</t>
  </si>
  <si>
    <t>lutein</t>
  </si>
  <si>
    <t>ការុត</t>
  </si>
  <si>
    <t>THFCT</t>
  </si>
  <si>
    <t>THD27</t>
  </si>
  <si>
    <t>VNFCT</t>
  </si>
  <si>
    <t>STT89</t>
  </si>
  <si>
    <t>Carrots</t>
  </si>
  <si>
    <t>ចេកណាំវ៉ាខ្ចី</t>
  </si>
  <si>
    <t>Banana common varieties, Unripe</t>
  </si>
  <si>
    <t>STT101</t>
  </si>
  <si>
    <t>Banana, unripe, peeled</t>
  </si>
  <si>
    <t>ជីម្រះព្រៅ</t>
  </si>
  <si>
    <t>Ocimum sanctum</t>
  </si>
  <si>
    <t>THN3</t>
  </si>
  <si>
    <t>Holy basil, leaves</t>
  </si>
  <si>
    <t>អំពិលទុំ</t>
  </si>
  <si>
    <t>Tamarind, fruit, ripe, peeled</t>
  </si>
  <si>
    <t>Tamarindus indica</t>
  </si>
  <si>
    <t>PHE093</t>
  </si>
  <si>
    <t>PHFCT</t>
  </si>
  <si>
    <t>Tamarind  (Tamarindus indica), ripe</t>
  </si>
  <si>
    <t>THE52</t>
  </si>
  <si>
    <t>Tamarind, sweet variety</t>
  </si>
  <si>
    <t>ត្របែក</t>
  </si>
  <si>
    <t>Psidium guajava</t>
  </si>
  <si>
    <t>PHE032</t>
  </si>
  <si>
    <t>Guava, white</t>
  </si>
  <si>
    <t>THE39</t>
  </si>
  <si>
    <t>Guava, common</t>
  </si>
  <si>
    <t>STT248</t>
  </si>
  <si>
    <t>ក្រូចពោសាត់</t>
  </si>
  <si>
    <t>Orange, green skin, fresh, peeled</t>
  </si>
  <si>
    <t>Citrus sinensis</t>
  </si>
  <si>
    <t>PHE065</t>
  </si>
  <si>
    <t>Orange, Ladu (Citrus lanatus)</t>
  </si>
  <si>
    <t>THE114</t>
  </si>
  <si>
    <t>Orange, sweet</t>
  </si>
  <si>
    <t>STT210</t>
  </si>
  <si>
    <t>Orange</t>
  </si>
  <si>
    <t>ចេកអំបូង</t>
  </si>
  <si>
    <t>Banna, plantain banana, ripe, peeled</t>
  </si>
  <si>
    <t>STT215</t>
  </si>
  <si>
    <t>Banana, dwarf</t>
  </si>
  <si>
    <t>ចេកណាំវ៉ា</t>
  </si>
  <si>
    <t>Banana, silver bluggoe, ripe, peeled</t>
  </si>
  <si>
    <t>STT214</t>
  </si>
  <si>
    <t>Banana</t>
  </si>
  <si>
    <t>THE8</t>
  </si>
  <si>
    <t>Banana, silver bluggoe (Hug-mook)</t>
  </si>
  <si>
    <t>ស្ករស</t>
  </si>
  <si>
    <t>Sugar, granulated</t>
  </si>
  <si>
    <t>STT473</t>
  </si>
  <si>
    <t>Refined sugar</t>
  </si>
  <si>
    <t>ស្ករត្នោត</t>
  </si>
  <si>
    <t>Toddy palm, thicken sap</t>
  </si>
  <si>
    <t>Borassus flabellifer</t>
  </si>
  <si>
    <t>AAFCT</t>
  </si>
  <si>
    <t>AAM22</t>
  </si>
  <si>
    <t>Sugar, brown</t>
  </si>
  <si>
    <t>PHM042</t>
  </si>
  <si>
    <t>Tr</t>
  </si>
  <si>
    <t>PHM046</t>
  </si>
  <si>
    <t>Sugar, white, refined</t>
  </si>
  <si>
    <t>ស្បែកជ្រូក</t>
  </si>
  <si>
    <t>Sus scrofa domesticus</t>
  </si>
  <si>
    <t>THF47</t>
  </si>
  <si>
    <t>Pork, skin, deep fried</t>
  </si>
  <si>
    <t>សាច់ជ្រូក</t>
  </si>
  <si>
    <t>STT295</t>
  </si>
  <si>
    <t>Pork, lean</t>
  </si>
  <si>
    <t>Gallus galuus domesticus</t>
  </si>
  <si>
    <t>THF29</t>
  </si>
  <si>
    <t>Chicken, breast, raw</t>
  </si>
  <si>
    <t>PHF093</t>
  </si>
  <si>
    <t>Chicken breast</t>
  </si>
  <si>
    <t>MYFCT</t>
  </si>
  <si>
    <t>MYE248</t>
  </si>
  <si>
    <t>MYF365</t>
  </si>
  <si>
    <t>Chicken, breast, w/skin, raw</t>
  </si>
  <si>
    <t>Banana, plantain banana</t>
  </si>
  <si>
    <t>MYE300</t>
  </si>
  <si>
    <t>Orange, green skin/Kalanchoe</t>
  </si>
  <si>
    <t>MYE267</t>
  </si>
  <si>
    <t>Guava, white flesh</t>
  </si>
  <si>
    <t>MYE328</t>
  </si>
  <si>
    <t>Tamarind, fruit, ripe</t>
  </si>
  <si>
    <t>PHF035</t>
  </si>
  <si>
    <t>Beef shank</t>
  </si>
  <si>
    <t>Bos indicus</t>
  </si>
  <si>
    <t>STT281</t>
  </si>
  <si>
    <t>Beef, grade I</t>
  </si>
  <si>
    <t>PHF182</t>
  </si>
  <si>
    <t>Pork spare rib</t>
  </si>
  <si>
    <t>THF72</t>
  </si>
  <si>
    <t>Pork, spare ribs, raw</t>
  </si>
  <si>
    <t>ពងទា</t>
  </si>
  <si>
    <t>Anas boscha domesticus</t>
  </si>
  <si>
    <t>THH14</t>
  </si>
  <si>
    <t>Egg, duck, whole</t>
  </si>
  <si>
    <t>PHH007</t>
  </si>
  <si>
    <t>STT423</t>
  </si>
  <si>
    <t>Duck egg, whole</t>
  </si>
  <si>
    <t>MYH384</t>
  </si>
  <si>
    <t>ត្រីក្រាញ់</t>
  </si>
  <si>
    <t>Anabas testudineus</t>
  </si>
  <si>
    <t>MYG453</t>
  </si>
  <si>
    <t>Perch, climbing</t>
  </si>
  <si>
    <t>Climbing perch, common (Anabas testudineus)</t>
  </si>
  <si>
    <t>PHG035</t>
  </si>
  <si>
    <t>THG140</t>
  </si>
  <si>
    <t>Common climbing perch, raw</t>
  </si>
  <si>
    <t>ត្រីទីឡាព្យ៉ា</t>
  </si>
  <si>
    <t>Oreochromis nilotius</t>
  </si>
  <si>
    <t>Tilapia, all species, raw</t>
  </si>
  <si>
    <t>MYG400</t>
  </si>
  <si>
    <t>THG98</t>
  </si>
  <si>
    <t>Nile tilapia, raw</t>
  </si>
  <si>
    <t>D0036</t>
  </si>
  <si>
    <t>D0035</t>
  </si>
  <si>
    <t>E0001</t>
  </si>
  <si>
    <t>E0002</t>
  </si>
  <si>
    <t>E0003</t>
  </si>
  <si>
    <t>E0004</t>
  </si>
  <si>
    <t>E0005</t>
  </si>
  <si>
    <t>G0001</t>
  </si>
  <si>
    <t>G0002</t>
  </si>
  <si>
    <t>H0001</t>
  </si>
  <si>
    <t>H0002</t>
  </si>
  <si>
    <t>H0003</t>
  </si>
  <si>
    <t>H0004</t>
  </si>
  <si>
    <t>H0005</t>
  </si>
  <si>
    <t>J0001</t>
  </si>
  <si>
    <t>I0001</t>
  </si>
  <si>
    <t>J0002</t>
  </si>
  <si>
    <t>PHG145</t>
  </si>
  <si>
    <t>Tilapia (Tilapia mossambica)</t>
  </si>
  <si>
    <t>J0003</t>
  </si>
  <si>
    <t>កំពិស</t>
  </si>
  <si>
    <t>J0004</t>
  </si>
  <si>
    <t>ត្រីកាម៉ុង</t>
  </si>
  <si>
    <t>Rastelliger brachysoma</t>
  </si>
  <si>
    <t>PHG070</t>
  </si>
  <si>
    <t>Mackerel, short-bodied (Rastrelliger brachyosomus)</t>
  </si>
  <si>
    <t>THG93</t>
  </si>
  <si>
    <t>Short-bodied mackerel, raw</t>
  </si>
  <si>
    <t>J0006</t>
  </si>
  <si>
    <t>J0005</t>
  </si>
  <si>
    <t>ត្រីប្រា</t>
  </si>
  <si>
    <t>Pangasianodon hypophthalmus</t>
  </si>
  <si>
    <t>THG128</t>
  </si>
  <si>
    <t>Striped catfish, raw</t>
  </si>
  <si>
    <t>កាពិ</t>
  </si>
  <si>
    <t>Shrimp, fermented</t>
  </si>
  <si>
    <t>THN43</t>
  </si>
  <si>
    <t>Ka-pi (shrimp paste, fermented), first class quality</t>
  </si>
  <si>
    <t>J0007</t>
  </si>
  <si>
    <t>ត្រីឆ្ពិន</t>
  </si>
  <si>
    <t>Barbonymus gonionotus</t>
  </si>
  <si>
    <t>THG80</t>
  </si>
  <si>
    <t>Common silver barb, raw</t>
  </si>
  <si>
    <t>A0001</t>
  </si>
  <si>
    <t>អង្ករ</t>
  </si>
  <si>
    <t>THA10</t>
  </si>
  <si>
    <t>A0002</t>
  </si>
  <si>
    <t>PHA019</t>
  </si>
  <si>
    <t>Rice, well-milled</t>
  </si>
  <si>
    <t>MYA17</t>
  </si>
  <si>
    <t>Rice, white, polished, raw</t>
  </si>
  <si>
    <t>STT4</t>
  </si>
  <si>
    <t>Ordinary polished rice</t>
  </si>
  <si>
    <t>ពោត</t>
  </si>
  <si>
    <t>Zea mays</t>
  </si>
  <si>
    <t>IDFCT</t>
  </si>
  <si>
    <t>IDA3</t>
  </si>
  <si>
    <t>Maize, white</t>
  </si>
  <si>
    <t>B0002</t>
  </si>
  <si>
    <t>B0001</t>
  </si>
  <si>
    <t>មើមខ្ញី</t>
  </si>
  <si>
    <t>Zingiber officinable</t>
  </si>
  <si>
    <t>THN16</t>
  </si>
  <si>
    <t>Ginger, mature rhizome</t>
  </si>
  <si>
    <t>MYN571</t>
  </si>
  <si>
    <t>Ginger, root, fresh</t>
  </si>
  <si>
    <t>STT490</t>
  </si>
  <si>
    <t>PHN012</t>
  </si>
  <si>
    <t>Ginger (Zingiber officinable)</t>
  </si>
  <si>
    <t>Curcuma domestica</t>
  </si>
  <si>
    <t>PHN026</t>
  </si>
  <si>
    <t>Turmeric (Curcuma domestica valet)</t>
  </si>
  <si>
    <t>រមៀត</t>
  </si>
  <si>
    <t>THN8</t>
  </si>
  <si>
    <t>Turmeric</t>
  </si>
  <si>
    <t>B0003</t>
  </si>
  <si>
    <t>ខ្តឹមបារាំង</t>
  </si>
  <si>
    <t>Allium cepa</t>
  </si>
  <si>
    <t>MYD192</t>
  </si>
  <si>
    <t>Onion, large</t>
  </si>
  <si>
    <t>PHD141</t>
  </si>
  <si>
    <t>Onion, Bombay (Allium cepa) bulb</t>
  </si>
  <si>
    <t>STT121</t>
  </si>
  <si>
    <t>Onion, common, garden</t>
  </si>
  <si>
    <t>B0004</t>
  </si>
  <si>
    <t>ខ្ទឹមក្រហម</t>
  </si>
  <si>
    <t>Allium cepa cvg. Agrgregratum</t>
  </si>
  <si>
    <t>Onion, garden shallot (Allium ascalonicum) bulb</t>
  </si>
  <si>
    <t>PHD143</t>
  </si>
  <si>
    <t>THN41</t>
  </si>
  <si>
    <t>Shallot, bulbs</t>
  </si>
  <si>
    <t>MYD193</t>
  </si>
  <si>
    <t>Final</t>
  </si>
  <si>
    <t>est.Z</t>
  </si>
  <si>
    <t>Calc.</t>
  </si>
  <si>
    <t>VNFCT-STT89</t>
  </si>
  <si>
    <t>Oryza sativa</t>
  </si>
  <si>
    <t>MPH</t>
  </si>
  <si>
    <t>Maize, whole grain</t>
  </si>
  <si>
    <t>USDA</t>
  </si>
  <si>
    <t>Corn, white</t>
  </si>
  <si>
    <t>Ginger, root, mature, fresh</t>
  </si>
  <si>
    <t>Turmeric, root, fresh</t>
  </si>
  <si>
    <t>Turmeris</t>
  </si>
  <si>
    <t>Onion, large, fresh</t>
  </si>
  <si>
    <t>Shallot, bulb, raw</t>
  </si>
  <si>
    <t>B0005</t>
  </si>
  <si>
    <t>រំដេង</t>
  </si>
  <si>
    <t>Galangal, root, fresh</t>
  </si>
  <si>
    <t>THN11</t>
  </si>
  <si>
    <t>Galangal</t>
  </si>
  <si>
    <t>Alpinia galanga</t>
  </si>
  <si>
    <t>MYN570</t>
  </si>
  <si>
    <t>B0006</t>
  </si>
  <si>
    <t>ដំឡូងជ្វា</t>
  </si>
  <si>
    <t>STT31</t>
  </si>
  <si>
    <t>Sweet totato, white</t>
  </si>
  <si>
    <t>MYB70</t>
  </si>
  <si>
    <t>Sweet totato, white, raw</t>
  </si>
  <si>
    <t>Ipomoea batatas</t>
  </si>
  <si>
    <t>PHB011</t>
  </si>
  <si>
    <t>B0007</t>
  </si>
  <si>
    <t>មើមត្រាវ</t>
  </si>
  <si>
    <t>THB7</t>
  </si>
  <si>
    <t>Taro</t>
  </si>
  <si>
    <t>STT36</t>
  </si>
  <si>
    <t>Taro tuber</t>
  </si>
  <si>
    <t>MYB75</t>
  </si>
  <si>
    <t>Taro, raw</t>
  </si>
  <si>
    <t>Colocasia esculenta va. Esculenta</t>
  </si>
  <si>
    <t>PHB015</t>
  </si>
  <si>
    <t>Taro, (Colocasia esculenta)</t>
  </si>
  <si>
    <t>B0008</t>
  </si>
  <si>
    <t>ខ្ទឹមស</t>
  </si>
  <si>
    <t>Allium sativum</t>
  </si>
  <si>
    <t>THN2</t>
  </si>
  <si>
    <t>Garlic</t>
  </si>
  <si>
    <t>STT185</t>
  </si>
  <si>
    <t>Garlic bulbs</t>
  </si>
  <si>
    <t>C0001</t>
  </si>
  <si>
    <t>សណ្តែកដី</t>
  </si>
  <si>
    <t>Arachis hypogea</t>
  </si>
  <si>
    <t>THC37</t>
  </si>
  <si>
    <t>Peanut/ Goundnut, seeds, dried</t>
  </si>
  <si>
    <t>STT66</t>
  </si>
  <si>
    <t>Dried peanut seed</t>
  </si>
  <si>
    <t>MYC124</t>
  </si>
  <si>
    <t>Peanut/ Groundnut. Seed, w/ skin, dry</t>
  </si>
  <si>
    <t>C0002</t>
  </si>
  <si>
    <t>សណ្តែកខៀវ</t>
  </si>
  <si>
    <t>THC15</t>
  </si>
  <si>
    <t>Mungbean, seeds, dried</t>
  </si>
  <si>
    <t>MYC83</t>
  </si>
  <si>
    <t>Mungbean, seed, green, dry, raw</t>
  </si>
  <si>
    <t>Vigna radiata</t>
  </si>
  <si>
    <t>PHC027</t>
  </si>
  <si>
    <t>Mung bean, (Phaseouls radiata) seed, green, dried</t>
  </si>
  <si>
    <t>ផ្សិតចិន</t>
  </si>
  <si>
    <t>STT206</t>
  </si>
  <si>
    <t>Mushroom</t>
  </si>
  <si>
    <t>mushroom</t>
  </si>
  <si>
    <t>Agaricus bisporus (Lange) Sing</t>
  </si>
  <si>
    <t>D0002</t>
  </si>
  <si>
    <t>ល្ហុងខ្ចី</t>
  </si>
  <si>
    <t>Papaya, unripe, peeled</t>
  </si>
  <si>
    <t>STT115</t>
  </si>
  <si>
    <t>Papaya, unripe, raw</t>
  </si>
  <si>
    <t>THD134</t>
  </si>
  <si>
    <t>Papaya, raw</t>
  </si>
  <si>
    <t>Carica papaya</t>
  </si>
  <si>
    <t>PHD154</t>
  </si>
  <si>
    <t>Papaya</t>
  </si>
  <si>
    <t>D0003</t>
  </si>
  <si>
    <t>ត្រឡាច</t>
  </si>
  <si>
    <t>THD107</t>
  </si>
  <si>
    <t>Gourd, wax / winter melon</t>
  </si>
  <si>
    <t>Benincasa hispida</t>
  </si>
  <si>
    <t>STT84</t>
  </si>
  <si>
    <t>Asgourd waxgoured, Winter melon</t>
  </si>
  <si>
    <t>MYD169</t>
  </si>
  <si>
    <t>Gourd, wax, mixed variety, raw</t>
  </si>
  <si>
    <t>PHD269</t>
  </si>
  <si>
    <t>Wax gourd (Benincasa hispida) fruit</t>
  </si>
  <si>
    <t>D0004</t>
  </si>
  <si>
    <t>ឆៃថាវ</t>
  </si>
  <si>
    <t>Radish, chinese, white, raw</t>
  </si>
  <si>
    <t>Raphanus sativus var. raphanistroides</t>
  </si>
  <si>
    <t>THD257</t>
  </si>
  <si>
    <t>Radish</t>
  </si>
  <si>
    <t>STT103</t>
  </si>
  <si>
    <t>Radish garden while, raw</t>
  </si>
  <si>
    <t>MYD207</t>
  </si>
  <si>
    <t>Radish, chinese, white,raw</t>
  </si>
  <si>
    <t>PHD183</t>
  </si>
  <si>
    <t>Radish (Raphanus sativus)</t>
  </si>
  <si>
    <t>D0005</t>
  </si>
  <si>
    <t>Dendrocalamus membranaceus</t>
  </si>
  <si>
    <t>THD156</t>
  </si>
  <si>
    <t>Bamboo shoot, wild</t>
  </si>
  <si>
    <t>STT132</t>
  </si>
  <si>
    <t>Bamboo shoot, unspecified</t>
  </si>
  <si>
    <t>MYD131</t>
  </si>
  <si>
    <t>Bamboo shoot, spring variety, fresh, raw</t>
  </si>
  <si>
    <t>PHD010</t>
  </si>
  <si>
    <t>Bamboo (Bambusa spinosa) shoot</t>
  </si>
  <si>
    <t>ទំពាំង</t>
  </si>
  <si>
    <t>D0007</t>
  </si>
  <si>
    <t>គល់ស្លឹកគ្រៃ</t>
  </si>
  <si>
    <t>Lemon grass, leaf, fresh, raw</t>
  </si>
  <si>
    <t>Cymbopogon nardus</t>
  </si>
  <si>
    <t>THN18</t>
  </si>
  <si>
    <t>Lemon grass</t>
  </si>
  <si>
    <t>MYN573</t>
  </si>
  <si>
    <t>D0008</t>
  </si>
  <si>
    <t>ននោង</t>
  </si>
  <si>
    <t>Luffa aegyptiaca</t>
  </si>
  <si>
    <t>THD59</t>
  </si>
  <si>
    <t>Gourd / loofah, sponge, angled</t>
  </si>
  <si>
    <t>STT136</t>
  </si>
  <si>
    <t>Gourd ,sponge gourd</t>
  </si>
  <si>
    <t>MYD179</t>
  </si>
  <si>
    <t>Loofah, angled</t>
  </si>
  <si>
    <t>PHD219</t>
  </si>
  <si>
    <t>Sponge gourd (Luffa cylindrica var. pubescens) fruit</t>
  </si>
  <si>
    <t>D0009</t>
  </si>
  <si>
    <t>ក្រូចឆ្មា</t>
  </si>
  <si>
    <t>Lime, fresh</t>
  </si>
  <si>
    <t>Citus aurantifolia</t>
  </si>
  <si>
    <t>PHE042</t>
  </si>
  <si>
    <t>Lime (Citus aurantifolia)</t>
  </si>
  <si>
    <t>ក្រូចឆ្មារ</t>
  </si>
  <si>
    <t>Lime</t>
  </si>
  <si>
    <t>Citrus aurantifolia (Christm.)</t>
  </si>
  <si>
    <t>D0010</t>
  </si>
  <si>
    <t>សណ្ដែកបណ្ដុះ</t>
  </si>
  <si>
    <t>Mungbean, sprout, raw</t>
  </si>
  <si>
    <t>THD39</t>
  </si>
  <si>
    <t>Mungbean sprout</t>
  </si>
  <si>
    <t>MYD185</t>
  </si>
  <si>
    <t>Mung bean, sprout, raw</t>
  </si>
  <si>
    <t>PHD131</t>
  </si>
  <si>
    <t>Mung bean sprout</t>
  </si>
  <si>
    <t>D0011</t>
  </si>
  <si>
    <t>ត្រសក់</t>
  </si>
  <si>
    <t>Cucumis sativus</t>
  </si>
  <si>
    <t>STT109</t>
  </si>
  <si>
    <t>Cucumber</t>
  </si>
  <si>
    <t>THD34</t>
  </si>
  <si>
    <t>D0012</t>
  </si>
  <si>
    <t>អំពិលខ្ចី</t>
  </si>
  <si>
    <t>Tamarind, young pod, raw</t>
  </si>
  <si>
    <t>Tamarind fruit, pulp raw</t>
  </si>
  <si>
    <t>THD112</t>
  </si>
  <si>
    <t>Tamarind, young pods</t>
  </si>
  <si>
    <t>Tamarindus indica L.</t>
  </si>
  <si>
    <t>Tamarind</t>
  </si>
  <si>
    <t>D0013</t>
  </si>
  <si>
    <t>ត្រប់វែង</t>
  </si>
  <si>
    <t>Solanum melongena</t>
  </si>
  <si>
    <t>STT86</t>
  </si>
  <si>
    <t>Egg plant big, Brinja aubergine</t>
  </si>
  <si>
    <t>MYD162</t>
  </si>
  <si>
    <t>Egg plant, purple, raw</t>
  </si>
  <si>
    <t>PHD073</t>
  </si>
  <si>
    <t>Eggplant (Solanum melogena)</t>
  </si>
  <si>
    <t>D0014</t>
  </si>
  <si>
    <t>ត្រយូងចេក</t>
  </si>
  <si>
    <t>Banana, flower and bud,raw, fresh</t>
  </si>
  <si>
    <t>Musa spp.</t>
  </si>
  <si>
    <t>THD162</t>
  </si>
  <si>
    <t>Banana florwers / blossoms</t>
  </si>
  <si>
    <t>STT125</t>
  </si>
  <si>
    <t>Banana, buds and flowers</t>
  </si>
  <si>
    <t>MYD204</t>
  </si>
  <si>
    <t>Banana, flower and bud, raw</t>
  </si>
  <si>
    <t>PHD013</t>
  </si>
  <si>
    <t>Banana heart, butuan(Musa erransvar. Botoan)</t>
  </si>
  <si>
    <t>D0015</t>
  </si>
  <si>
    <t>ពពាយ</t>
  </si>
  <si>
    <t>Psophocarpus tetragonolobus</t>
  </si>
  <si>
    <t>THD46</t>
  </si>
  <si>
    <t>Winged beans, pods</t>
  </si>
  <si>
    <t>MYD134</t>
  </si>
  <si>
    <t>Winged bean, pod, fresh, raw</t>
  </si>
  <si>
    <t>PHD272</t>
  </si>
  <si>
    <t>Winged bean (Psophocarcarpus tetragonolobus) pod</t>
  </si>
  <si>
    <t>D0016</t>
  </si>
  <si>
    <t>សណ្ដែកគួ</t>
  </si>
  <si>
    <t>Vigna unguiculata subsp. Sesquipedalis</t>
  </si>
  <si>
    <t>THD44</t>
  </si>
  <si>
    <t>Yard long bean, green</t>
  </si>
  <si>
    <t>STT112</t>
  </si>
  <si>
    <t>Cow-peas, yard long, Chinese long bean</t>
  </si>
  <si>
    <t>MYD136</t>
  </si>
  <si>
    <t>Yard long bean, pod, green, fresh, raw</t>
  </si>
  <si>
    <t>PHD232</t>
  </si>
  <si>
    <t>String/Yard long bean pod, green</t>
  </si>
  <si>
    <t>D0017</t>
  </si>
  <si>
    <t>ដើមខាត់ណា</t>
  </si>
  <si>
    <t>Brassica oleracea</t>
  </si>
  <si>
    <t>STT181</t>
  </si>
  <si>
    <t>THD50</t>
  </si>
  <si>
    <t>Broccoli</t>
  </si>
  <si>
    <t>MYD139</t>
  </si>
  <si>
    <t>Broccoli, raw</t>
  </si>
  <si>
    <t>D0018</t>
  </si>
  <si>
    <t>ព្រលិត</t>
  </si>
  <si>
    <t>Nymphaea lotus</t>
  </si>
  <si>
    <t>THD146</t>
  </si>
  <si>
    <t>Water lily, sterm</t>
  </si>
  <si>
    <t>`12</t>
  </si>
  <si>
    <t>PHD267</t>
  </si>
  <si>
    <t>Water Lily tangkay</t>
  </si>
  <si>
    <t>D0019</t>
  </si>
  <si>
    <t>ប៉េងប៉ោះ</t>
  </si>
  <si>
    <t>Lycopersicon esculentum</t>
  </si>
  <si>
    <t>STT87</t>
  </si>
  <si>
    <t>Tomato (Lycopersicum esculentum)</t>
  </si>
  <si>
    <t>THD118</t>
  </si>
  <si>
    <t>MYD225</t>
  </si>
  <si>
    <t>PHD257</t>
  </si>
  <si>
    <t>D0020</t>
  </si>
  <si>
    <t>ល្ពៅ</t>
  </si>
  <si>
    <t>Cucurbita moschata</t>
  </si>
  <si>
    <t>STT85</t>
  </si>
  <si>
    <t>Pumpkin squash</t>
  </si>
  <si>
    <t>PHD225</t>
  </si>
  <si>
    <t>Squash fruit</t>
  </si>
  <si>
    <t>MYD205</t>
  </si>
  <si>
    <t>Pumpkin, raw</t>
  </si>
  <si>
    <t>D0021</t>
  </si>
  <si>
    <t>ត្រួយល្ពៅ</t>
  </si>
  <si>
    <t>STT148</t>
  </si>
  <si>
    <t>Pumpkin leaves</t>
  </si>
  <si>
    <t>THD110</t>
  </si>
  <si>
    <t>Pumpkin, young leaves</t>
  </si>
  <si>
    <t>PHD227</t>
  </si>
  <si>
    <t>Squash lvs</t>
  </si>
  <si>
    <t>D0022</t>
  </si>
  <si>
    <t>ម្ទេស</t>
  </si>
  <si>
    <t>Bird chilli, small, fresh</t>
  </si>
  <si>
    <t>Capsicum frutescens var. fasciculatum</t>
  </si>
  <si>
    <t>THN23</t>
  </si>
  <si>
    <t>Chilli, bird</t>
  </si>
  <si>
    <t>MYD153</t>
  </si>
  <si>
    <t>D0023</t>
  </si>
  <si>
    <t>ស្អំ</t>
  </si>
  <si>
    <t>Acacia megaladena var. indochinensis</t>
  </si>
  <si>
    <t>THD29</t>
  </si>
  <si>
    <t>Acacia pennata (Cha-om)</t>
  </si>
  <si>
    <t>D0024</t>
  </si>
  <si>
    <t>ស្លឹកក្រូចសើច</t>
  </si>
  <si>
    <t>Leech lime, leaf, fresh</t>
  </si>
  <si>
    <t>Cytrus hystrix</t>
  </si>
  <si>
    <t>Leech lime, leaves</t>
  </si>
  <si>
    <t>D0025</t>
  </si>
  <si>
    <t>ស្លឹកខ្ទឹម</t>
  </si>
  <si>
    <t>Allium fistulosum</t>
  </si>
  <si>
    <t>D0026</t>
  </si>
  <si>
    <t>ស្លឹកអំពិល</t>
  </si>
  <si>
    <t>Tamarind, young leaf, fresh raw</t>
  </si>
  <si>
    <t>THD115</t>
  </si>
  <si>
    <t>Tamarind, young, leaves</t>
  </si>
  <si>
    <t>PHD249</t>
  </si>
  <si>
    <t>Tamarind lvs</t>
  </si>
  <si>
    <t>D0027</t>
  </si>
  <si>
    <t>ស្ពៃចង្កិះ</t>
  </si>
  <si>
    <t>THD65</t>
  </si>
  <si>
    <t>Cabbage, Chinese / Flowering white cabbage</t>
  </si>
  <si>
    <t>STT97</t>
  </si>
  <si>
    <t>Chinese cabbage, white</t>
  </si>
  <si>
    <t>D0028</t>
  </si>
  <si>
    <t>ជីនាងវង</t>
  </si>
  <si>
    <t>Ocimum basillicum</t>
  </si>
  <si>
    <t>STT157</t>
  </si>
  <si>
    <t>Basil sweet leaves, raw</t>
  </si>
  <si>
    <t>THN37</t>
  </si>
  <si>
    <t>Sweet basil, leaves</t>
  </si>
  <si>
    <t>D0029</t>
  </si>
  <si>
    <t>ត្រកួន</t>
  </si>
  <si>
    <t>Ipomoea aquatica</t>
  </si>
  <si>
    <t>STT165</t>
  </si>
  <si>
    <t>Swamp cabbage, water convolvulus</t>
  </si>
  <si>
    <t>THD93</t>
  </si>
  <si>
    <t>Swamp morning glory / water convolvulus, white sterm</t>
  </si>
  <si>
    <t>PHD242</t>
  </si>
  <si>
    <t>Swamp cabbage (Ipomoea batatas aquatica) lvs</t>
  </si>
  <si>
    <t>MYD222</t>
  </si>
  <si>
    <t>Swamp cabbage, kangkong</t>
  </si>
  <si>
    <t>D0030</t>
  </si>
  <si>
    <t>ផ្ទី (ស)</t>
  </si>
  <si>
    <t>Amaranth, spineless, fresh</t>
  </si>
  <si>
    <t>Amaranthus tricolor,L.</t>
  </si>
  <si>
    <t>THD79</t>
  </si>
  <si>
    <t>D0031</t>
  </si>
  <si>
    <t>កញ្ឆែត</t>
  </si>
  <si>
    <t>Neptunia oleracea</t>
  </si>
  <si>
    <t>THD63</t>
  </si>
  <si>
    <t>Water mimosa</t>
  </si>
  <si>
    <t>D0032</t>
  </si>
  <si>
    <t>ស្លឺកបាស</t>
  </si>
  <si>
    <t>Ivygourd,​ leaf, raw</t>
  </si>
  <si>
    <t>Coccinia grandis</t>
  </si>
  <si>
    <t>THD91</t>
  </si>
  <si>
    <t>Ivygourd</t>
  </si>
  <si>
    <t>D0033</t>
  </si>
  <si>
    <t>Daucus carota var. sativa</t>
  </si>
  <si>
    <t>MYD145</t>
  </si>
  <si>
    <t>Carrot, raw</t>
  </si>
  <si>
    <t>PHD039</t>
  </si>
  <si>
    <t>Carrot (Daucus carota)</t>
  </si>
  <si>
    <t>D0034</t>
  </si>
  <si>
    <t>ជីរណា</t>
  </si>
  <si>
    <t>Eryngium Foetidum</t>
  </si>
  <si>
    <t>Pork, muscles only</t>
  </si>
  <si>
    <t>Pork muscles only</t>
  </si>
  <si>
    <t>Pork, fillet</t>
  </si>
  <si>
    <t>Pork fillet</t>
  </si>
  <si>
    <t>សាច់មាន់​ សាច់ទ្រូង</t>
  </si>
  <si>
    <t>J0008</t>
  </si>
  <si>
    <t>ត្រីផ្ទក់</t>
  </si>
  <si>
    <t>Channa striata</t>
  </si>
  <si>
    <t>STT382</t>
  </si>
  <si>
    <t>Fish, snake head</t>
  </si>
  <si>
    <t>J0009</t>
  </si>
  <si>
    <t>ត្រីអណ្ដែង</t>
  </si>
  <si>
    <t>Clarias batrachus</t>
  </si>
  <si>
    <t>THG77</t>
  </si>
  <si>
    <t>Gunther's walking catfish, raw</t>
  </si>
  <si>
    <t>J0010</t>
  </si>
  <si>
    <t>កង្កែប</t>
  </si>
  <si>
    <t>Rana tigerina</t>
  </si>
  <si>
    <t>STT358</t>
  </si>
  <si>
    <t>Frog</t>
  </si>
  <si>
    <t>J0011</t>
  </si>
  <si>
    <t>ក្ដាម</t>
  </si>
  <si>
    <t>Somaniathelpusa sexpunctata</t>
  </si>
  <si>
    <t>STT394</t>
  </si>
  <si>
    <t>Crab, fresh water</t>
  </si>
  <si>
    <t>J0012</t>
  </si>
  <si>
    <t>ត្រីកញ្ចុះ</t>
  </si>
  <si>
    <t>Mystus wolffi</t>
  </si>
  <si>
    <t>THG15</t>
  </si>
  <si>
    <t>Catfish, Truncated estuarine</t>
  </si>
  <si>
    <t>J0013</t>
  </si>
  <si>
    <t>ត្រីចង្វា</t>
  </si>
  <si>
    <t>THG72</t>
  </si>
  <si>
    <t>Rasbora (Pla Seu), dried</t>
  </si>
  <si>
    <t>J0014</t>
  </si>
  <si>
    <t>ត្រីរៀល</t>
  </si>
  <si>
    <t>Cirrinus siamensis</t>
  </si>
  <si>
    <t>K0001</t>
  </si>
  <si>
    <t>ខ្ទិះដូង</t>
  </si>
  <si>
    <t>Coconut milk, powder, instant</t>
  </si>
  <si>
    <t>Cocos nucifera</t>
  </si>
  <si>
    <t>THK1</t>
  </si>
  <si>
    <t>Coconut milk, powder, commercial packed</t>
  </si>
  <si>
    <t>MYC118</t>
  </si>
  <si>
    <t>L0001</t>
  </si>
  <si>
    <t>Oil, soybean</t>
  </si>
  <si>
    <t>ប្រេងសណ្តែក</t>
  </si>
  <si>
    <t>L0002</t>
  </si>
  <si>
    <t>ខ្លាញ់ជ្រូក</t>
  </si>
  <si>
    <t>Pork, lard</t>
  </si>
  <si>
    <t>STT268</t>
  </si>
  <si>
    <t>Lard, liquid</t>
  </si>
  <si>
    <t>Pork, Lard</t>
  </si>
  <si>
    <t>Lard</t>
  </si>
  <si>
    <t>M0001</t>
  </si>
  <si>
    <t>ទឹកដូង</t>
  </si>
  <si>
    <t>Coconut juice, per 100ml</t>
  </si>
  <si>
    <t>THQ20</t>
  </si>
  <si>
    <t>Coconut juice</t>
  </si>
  <si>
    <t>M0002</t>
  </si>
  <si>
    <t>កាហ្វេ</t>
  </si>
  <si>
    <t>Coffea arabica</t>
  </si>
  <si>
    <t>PHQ013</t>
  </si>
  <si>
    <t>Coffee, roasted</t>
  </si>
  <si>
    <t>N0001</t>
  </si>
  <si>
    <t>អំបិល</t>
  </si>
  <si>
    <t>Salt, table</t>
  </si>
  <si>
    <t>STT492</t>
  </si>
  <si>
    <t>Table salt</t>
  </si>
  <si>
    <t>N0002</t>
  </si>
  <si>
    <t>ទឹកស៊ីអ៊ីវ</t>
  </si>
  <si>
    <t>Sauce, soy</t>
  </si>
  <si>
    <t>Glycine max</t>
  </si>
  <si>
    <t>STT497</t>
  </si>
  <si>
    <t>Soybean sauce</t>
  </si>
  <si>
    <t>MYC103</t>
  </si>
  <si>
    <t>Sauce, soy, "thick" (viscous)</t>
  </si>
  <si>
    <t>N0003</t>
  </si>
  <si>
    <t>សៀង</t>
  </si>
  <si>
    <t>Soybean, fermented</t>
  </si>
  <si>
    <t>THC43</t>
  </si>
  <si>
    <t>Soybean past, white (Tau-jieokao)</t>
  </si>
  <si>
    <t>N0004</t>
  </si>
  <si>
    <t>ស្ពៃជ្រក់</t>
  </si>
  <si>
    <t>Cabbage, chinese, salted</t>
  </si>
  <si>
    <t>STT193</t>
  </si>
  <si>
    <t>N0005</t>
  </si>
  <si>
    <t>នំបញ្ចុក</t>
  </si>
  <si>
    <t>Oryzasative</t>
  </si>
  <si>
    <t>STT20</t>
  </si>
  <si>
    <t>Rice vermicelli</t>
  </si>
  <si>
    <t>N0006</t>
  </si>
  <si>
    <t>ទឹកត្រី</t>
  </si>
  <si>
    <t>Sauce, fish</t>
  </si>
  <si>
    <t>STT504</t>
  </si>
  <si>
    <t>Fish sauce, ready-to-serve</t>
  </si>
  <si>
    <t>MYG431</t>
  </si>
  <si>
    <t>N0007</t>
  </si>
  <si>
    <t>នំពងទា</t>
  </si>
  <si>
    <t>cake, butter</t>
  </si>
  <si>
    <t>PHA052</t>
  </si>
  <si>
    <t>Cake, butter</t>
  </si>
  <si>
    <t>N0008</t>
  </si>
  <si>
    <t>ម្ទេសក្រៀម</t>
  </si>
  <si>
    <t>Capsicum annuum var. annuum</t>
  </si>
  <si>
    <t>MYN561</t>
  </si>
  <si>
    <t>Chilli, dried</t>
  </si>
  <si>
    <t>STT495</t>
  </si>
  <si>
    <t>Red pepper, dried powder</t>
  </si>
  <si>
    <t>N0009</t>
  </si>
  <si>
    <t>ម្រេច</t>
  </si>
  <si>
    <t>Pepper, black, powder, raw</t>
  </si>
  <si>
    <t>Piper nigrum</t>
  </si>
  <si>
    <t>STT491</t>
  </si>
  <si>
    <t>Peppercorn, seeds</t>
  </si>
  <si>
    <t>THN26</t>
  </si>
  <si>
    <t>Pepper, black</t>
  </si>
  <si>
    <t>N0010</t>
  </si>
  <si>
    <t>នំបុ៍ង</t>
  </si>
  <si>
    <t>Bread, wheat, white</t>
  </si>
  <si>
    <t>VNFCT-STT4</t>
  </si>
  <si>
    <t>Rice,white, polished, raw</t>
  </si>
  <si>
    <t>Maize  (corn), white, whole grain, raw</t>
  </si>
  <si>
    <t>MPH-524</t>
  </si>
  <si>
    <t>USDA-11216</t>
  </si>
  <si>
    <t>USDA-2043</t>
  </si>
  <si>
    <t>VNFCT-stt121</t>
  </si>
  <si>
    <t>VNFCT-STT121</t>
  </si>
  <si>
    <t>*0.8</t>
  </si>
  <si>
    <t>USDA-11677</t>
  </si>
  <si>
    <t>Sweet potato, white,raw</t>
  </si>
  <si>
    <t>VNFCT-stt31</t>
  </si>
  <si>
    <t>Taro, tuber, fresh, raw</t>
  </si>
  <si>
    <t>USDA-11518</t>
  </si>
  <si>
    <t xml:space="preserve">Garlic, fresh, raw </t>
  </si>
  <si>
    <t>VNFCT-stt185</t>
  </si>
  <si>
    <t>USDA-11215</t>
  </si>
  <si>
    <t>Peanut, groundnut, seed, whole skin, dry</t>
  </si>
  <si>
    <t>VNFCT-stt66</t>
  </si>
  <si>
    <t>USDA-16087</t>
  </si>
  <si>
    <t>MYFCT-MYC124</t>
  </si>
  <si>
    <t>USDA-16080</t>
  </si>
  <si>
    <t>D0001A</t>
  </si>
  <si>
    <t>Mushroom, chinese/shiitake, dry</t>
  </si>
  <si>
    <t>D0001B</t>
  </si>
  <si>
    <t>USDA-11593</t>
  </si>
  <si>
    <t>USDA-11429</t>
  </si>
  <si>
    <t>Bamboo shoot, spring variety fresh</t>
  </si>
  <si>
    <t>VNFCT-132</t>
  </si>
  <si>
    <t>USDA-11026</t>
  </si>
  <si>
    <t>USDA-11972</t>
  </si>
  <si>
    <t>Gourd, sponge, fresh</t>
  </si>
  <si>
    <t>USDA-11220</t>
  </si>
  <si>
    <t>USDA-11020</t>
  </si>
  <si>
    <t>Lentinus edodes</t>
  </si>
  <si>
    <t>[0037]</t>
  </si>
  <si>
    <t>Mushroom, raw</t>
  </si>
  <si>
    <t>DK7.01-0037</t>
  </si>
  <si>
    <t>PHFCT-PHE042</t>
  </si>
  <si>
    <t>USDA-9159</t>
  </si>
  <si>
    <t>MPH-907</t>
  </si>
  <si>
    <t>USDA-9139</t>
  </si>
  <si>
    <t>USDA-9206</t>
  </si>
  <si>
    <t>USDA-9106</t>
  </si>
  <si>
    <t>DK7.01-0014</t>
  </si>
  <si>
    <t>USDA-9040</t>
  </si>
  <si>
    <t>VNFCT-stt473</t>
  </si>
  <si>
    <t>USDA-19335</t>
  </si>
  <si>
    <t>AAFCT-AAM22</t>
  </si>
  <si>
    <t>Pork, skin, fried</t>
  </si>
  <si>
    <t>Pork, shoulder, lean</t>
  </si>
  <si>
    <t>Port meat, lean, raw</t>
  </si>
  <si>
    <t>MPH-364</t>
  </si>
  <si>
    <t>Beef, shank, raw</t>
  </si>
  <si>
    <t>សាច់គោ, សាច់ភ្លៅ</t>
  </si>
  <si>
    <t>VNFCT-Stt281</t>
  </si>
  <si>
    <t>Pork, rib, deboned, raw</t>
  </si>
  <si>
    <t>THFCT-THF72</t>
  </si>
  <si>
    <t>សាច់ឆ្អឹងជម្នីជ្រូក</t>
  </si>
  <si>
    <t>Egg, duck, whole, raw</t>
  </si>
  <si>
    <t>VNFCT-stt423</t>
  </si>
  <si>
    <t>MPH-137</t>
  </si>
  <si>
    <t>Climbing perch, raw</t>
  </si>
  <si>
    <t>Nile Tilapia, raw</t>
  </si>
  <si>
    <t>Acetes spp.</t>
  </si>
  <si>
    <t>Freshwater river shrimp (Macrobrachium)</t>
  </si>
  <si>
    <t>Macrobrachium lanchesteri</t>
  </si>
  <si>
    <t>THG12</t>
  </si>
  <si>
    <t>Prawn, Lanchester's freshwater, raw</t>
  </si>
  <si>
    <t>THFCT-THG12</t>
  </si>
  <si>
    <t>THFCT-THF93</t>
  </si>
  <si>
    <t>THFCT-THG128</t>
  </si>
  <si>
    <t>THFCT-THN43</t>
  </si>
  <si>
    <t>Mackerel, short-bodied, raw</t>
  </si>
  <si>
    <t>THFCT-THG80</t>
  </si>
  <si>
    <t>VNFCT-stt382</t>
  </si>
  <si>
    <t>THFCT-THG77</t>
  </si>
  <si>
    <t>Striped snake-head fish, raw</t>
  </si>
  <si>
    <t>Catfish, gunther's walking, raw</t>
  </si>
  <si>
    <t>Frog, raw</t>
  </si>
  <si>
    <t>VNFCT-stt358</t>
  </si>
  <si>
    <t>VNFCT-stt394</t>
  </si>
  <si>
    <t>Black paddy crab, raw</t>
  </si>
  <si>
    <t>Fish, Mystus wolffi, raw</t>
  </si>
  <si>
    <t>THFCT-THG15</t>
  </si>
  <si>
    <t>Rasbora.sp.</t>
  </si>
  <si>
    <t>Fish, Rasbora, raw, dried</t>
  </si>
  <si>
    <t>THFCT-THG72</t>
  </si>
  <si>
    <t>Fish, Siamese mud carp, raw</t>
  </si>
  <si>
    <t>USDA-12117</t>
  </si>
  <si>
    <t>soybean oil, salad or cooking</t>
  </si>
  <si>
    <t>USDA-11043</t>
  </si>
  <si>
    <t>VNFCT-STT109</t>
  </si>
  <si>
    <t>USDA-9322</t>
  </si>
  <si>
    <t>USDA-11209</t>
  </si>
  <si>
    <t>USDA-11599</t>
  </si>
  <si>
    <t>USDA-11199</t>
  </si>
  <si>
    <t>THFCT-THD44</t>
  </si>
  <si>
    <t>PHFCT-PHD267</t>
  </si>
  <si>
    <t>VNFCT-SSt87</t>
  </si>
  <si>
    <t>VNFCT-SST87</t>
  </si>
  <si>
    <t>USDA-11422</t>
  </si>
  <si>
    <t>USDA-11418</t>
  </si>
  <si>
    <t>VNFCT-SST143</t>
  </si>
  <si>
    <t>USDA-11819</t>
  </si>
  <si>
    <t>THFCT-THD29</t>
  </si>
  <si>
    <t>THFCT-THD35</t>
  </si>
  <si>
    <t>VNFCT-STT97</t>
  </si>
  <si>
    <t>THFCT-THN37</t>
  </si>
  <si>
    <t>VNFCT-STT157</t>
  </si>
  <si>
    <t>VNFCT-SST165</t>
  </si>
  <si>
    <t>THFCT-THD63</t>
  </si>
  <si>
    <t>THFCT-THD91</t>
  </si>
  <si>
    <t>USDA-11165</t>
  </si>
  <si>
    <t>THFCT-THD88</t>
  </si>
  <si>
    <t>USDA-2044</t>
  </si>
  <si>
    <t>THFCT-THN3</t>
  </si>
  <si>
    <t>VNFCT-STT101</t>
  </si>
  <si>
    <t>USDA-12119</t>
  </si>
  <si>
    <t>USDA-2047</t>
  </si>
  <si>
    <t>VNFCT-STT492</t>
  </si>
  <si>
    <t>USDA-16124</t>
  </si>
  <si>
    <t>THFCT-THC43</t>
  </si>
  <si>
    <t>VNFCT-STT193</t>
  </si>
  <si>
    <t>VNFCT-STT20</t>
  </si>
  <si>
    <t>USDA-6179</t>
  </si>
  <si>
    <t>PHFCT-PHA052</t>
  </si>
  <si>
    <t>VNFCT-STT491</t>
  </si>
  <si>
    <t>USDA-2030</t>
  </si>
  <si>
    <t>VNFCT-STT181</t>
  </si>
  <si>
    <t>USDA-4044</t>
  </si>
  <si>
    <t>USDA-4002</t>
  </si>
  <si>
    <t>USDA-11116</t>
  </si>
  <si>
    <t>USDA-20133</t>
  </si>
  <si>
    <t>*105</t>
  </si>
  <si>
    <t>VNFCT-stt4</t>
  </si>
  <si>
    <t>USDA-20314</t>
  </si>
  <si>
    <t>VNFCT-stt490</t>
  </si>
  <si>
    <t>USDA-02043</t>
  </si>
  <si>
    <t>VN-FCT-stt185</t>
  </si>
  <si>
    <t>USDA-16083</t>
  </si>
  <si>
    <t>MPH-786</t>
  </si>
  <si>
    <t>USDA-11260</t>
  </si>
  <si>
    <t>USDA-09226</t>
  </si>
  <si>
    <t>VNFCT-STT103</t>
  </si>
  <si>
    <t>VNFCT-stt136</t>
  </si>
  <si>
    <t>USDA-09159</t>
  </si>
  <si>
    <t>USDA-09322</t>
  </si>
  <si>
    <t>VNFCT-stt86</t>
  </si>
  <si>
    <t>USDA-02009</t>
  </si>
  <si>
    <t>USDA-02030</t>
  </si>
  <si>
    <t>THFCT-thd79</t>
  </si>
  <si>
    <t>USDA-15010</t>
  </si>
  <si>
    <t>USDA15149</t>
  </si>
  <si>
    <t>Est.Z</t>
  </si>
  <si>
    <t>USDA-80200</t>
  </si>
  <si>
    <t>USDA-16108</t>
  </si>
  <si>
    <t>USDA-18069</t>
  </si>
  <si>
    <t>VNFCT-stt3490</t>
  </si>
  <si>
    <t>USDA-35235</t>
  </si>
  <si>
    <t>VNFCT-stt148</t>
  </si>
  <si>
    <t>spring onion, leave and stem, fresh</t>
  </si>
  <si>
    <t>spring onion/welsh onion</t>
  </si>
  <si>
    <t>THD30</t>
  </si>
  <si>
    <t>PHD145</t>
  </si>
  <si>
    <t>Onion, garden shallot lvs</t>
  </si>
  <si>
    <t>THFCT-THD79</t>
  </si>
  <si>
    <t>USDA-11003</t>
  </si>
  <si>
    <t xml:space="preserve">Carrot, peeled, raw </t>
  </si>
  <si>
    <t>Holy basil, leaf, fresh, raw</t>
  </si>
  <si>
    <t>Holy basil, leaf, fresh,raw</t>
  </si>
  <si>
    <t>coriander (cilantro) leaves, raw</t>
  </si>
  <si>
    <t>THFCT-thf47</t>
  </si>
  <si>
    <t>USDA-15149</t>
  </si>
  <si>
    <t>Own-s4</t>
  </si>
  <si>
    <t>Own-S3</t>
  </si>
  <si>
    <t>Own-S2</t>
  </si>
  <si>
    <t>Own-S1</t>
  </si>
  <si>
    <t>Own-S5</t>
  </si>
  <si>
    <t>Own-S6</t>
  </si>
  <si>
    <t>Own-S7</t>
  </si>
  <si>
    <t>USDA-14214</t>
  </si>
  <si>
    <t>USDA-18120</t>
  </si>
  <si>
    <t>ផ្សិតស</t>
  </si>
  <si>
    <t>USDA-11124</t>
  </si>
  <si>
    <t>USDA-11696</t>
  </si>
  <si>
    <t>VNFCT-STT148</t>
  </si>
  <si>
    <t>PHD-249</t>
  </si>
  <si>
    <t>USDA-11270</t>
  </si>
  <si>
    <t>USDA-02044</t>
  </si>
  <si>
    <t>USDA-11503</t>
  </si>
  <si>
    <t>THD-79</t>
  </si>
  <si>
    <t>USDA-09139</t>
  </si>
  <si>
    <t>USDA-10006</t>
  </si>
  <si>
    <t>VNFCT-STT295</t>
  </si>
  <si>
    <t>USDA-10204</t>
  </si>
  <si>
    <t>VNFCT-STT423</t>
  </si>
  <si>
    <t>USDA-15060</t>
  </si>
  <si>
    <t>USDA-15261</t>
  </si>
  <si>
    <t>UDSA-15051</t>
  </si>
  <si>
    <t>USDA-15051</t>
  </si>
  <si>
    <t>USDA-15008</t>
  </si>
  <si>
    <t>USDA-04044</t>
  </si>
  <si>
    <t>USDA-04002</t>
  </si>
  <si>
    <t>USDA-02047</t>
  </si>
  <si>
    <t>MPH-924</t>
  </si>
  <si>
    <t>Broccoli, stem, fresh</t>
  </si>
  <si>
    <t xml:space="preserve">Yard long bean, pod, green, fresh, raw </t>
  </si>
  <si>
    <t>Gourd, wax, mixed variety</t>
  </si>
  <si>
    <t xml:space="preserve">Cucumber, small, fresh, raw </t>
  </si>
  <si>
    <t xml:space="preserve">Eggplant, purple, raw </t>
  </si>
  <si>
    <t>Winged bean, pod, green, fresh, raw</t>
  </si>
  <si>
    <t xml:space="preserve">Water lily, sterm, fresh raw </t>
  </si>
  <si>
    <t xml:space="preserve">Tomato, fresh raw, </t>
  </si>
  <si>
    <t>Pumpkin, young leaf, fresh</t>
  </si>
  <si>
    <t>Acacia pennata, leaves</t>
  </si>
  <si>
    <t>Flowering white cabbage</t>
  </si>
  <si>
    <t>Sweet basil, leaf, raw</t>
  </si>
  <si>
    <t>Water spinach/ Morning glory, raw</t>
  </si>
  <si>
    <t xml:space="preserve">Water mimosa, raw </t>
  </si>
  <si>
    <t>Carrot, peeled, raw</t>
  </si>
  <si>
    <t xml:space="preserve">Guava,white lesh, fresh, </t>
  </si>
  <si>
    <t>Noodle, rice flour, wet</t>
  </si>
  <si>
    <t xml:space="preserve">Chilli, dried, </t>
  </si>
  <si>
    <t>VNFCT-thn16</t>
  </si>
  <si>
    <t>USDA-11507</t>
  </si>
  <si>
    <t>USDA-11741</t>
  </si>
  <si>
    <t>USDA-11292</t>
  </si>
  <si>
    <t>long coriander (cilantro) leaves, raw</t>
  </si>
  <si>
    <t>VN-stt210</t>
  </si>
  <si>
    <t>USDA-05135</t>
  </si>
  <si>
    <t>ENERC (kcal)</t>
  </si>
  <si>
    <t>WATER (g)</t>
  </si>
  <si>
    <t>PROTCNT (g)</t>
  </si>
  <si>
    <t>FIBTG (g)</t>
  </si>
  <si>
    <t>ASH (g)</t>
  </si>
  <si>
    <t>CA (mg)</t>
  </si>
  <si>
    <t>FE (mg)</t>
  </si>
  <si>
    <t>ZN (mg)</t>
  </si>
  <si>
    <t>VITA_RAE (mcg)</t>
  </si>
  <si>
    <t>VITD (mcg)</t>
  </si>
  <si>
    <t>THIA (mg)</t>
  </si>
  <si>
    <t>RIBF (mg)</t>
  </si>
  <si>
    <t>NIA (mg)</t>
  </si>
  <si>
    <t>VITB6 (mg)</t>
  </si>
  <si>
    <t>FOL (mcg)</t>
  </si>
  <si>
    <t>VITB12 (mcg)</t>
  </si>
  <si>
    <t>VITC (mg)</t>
  </si>
  <si>
    <t>USDA-13227</t>
  </si>
  <si>
    <t>THN35</t>
  </si>
  <si>
    <t>THFCT-thn35</t>
  </si>
  <si>
    <t>ID Code</t>
  </si>
  <si>
    <t>Local Food Name</t>
  </si>
  <si>
    <t>Food Name in English</t>
  </si>
  <si>
    <t>Scientific Name</t>
  </si>
  <si>
    <t>FAT (g)</t>
  </si>
  <si>
    <t>NHA XUAT BAN Y HOC, Vietnamese Food Composition Table, Hanoi, 2007</t>
  </si>
  <si>
    <t>Tee ES, Rajamanohari K, Khor SC, Young SI, 1996. Methods of Food Analysis. Division of Human Nutrition, Institute for Medical  Research, kuala Lumpur</t>
  </si>
  <si>
    <t>MPHFCT</t>
  </si>
  <si>
    <t>Musa sp.</t>
  </si>
  <si>
    <t>Own sample</t>
  </si>
  <si>
    <t>calc</t>
  </si>
  <si>
    <t>Data Value</t>
  </si>
  <si>
    <t>Food Code</t>
  </si>
  <si>
    <t>B</t>
  </si>
  <si>
    <t>G</t>
  </si>
  <si>
    <t>H</t>
  </si>
  <si>
    <t>I</t>
  </si>
  <si>
    <t>J</t>
  </si>
  <si>
    <t>K</t>
  </si>
  <si>
    <t>M</t>
  </si>
  <si>
    <t>Cereals and cereal products</t>
  </si>
  <si>
    <t>Starchy roots and tubers and their products</t>
  </si>
  <si>
    <t>Legumes and their products</t>
  </si>
  <si>
    <t>Vegetables and their products</t>
  </si>
  <si>
    <t>Fruits and their products</t>
  </si>
  <si>
    <t>Nuts and their products</t>
  </si>
  <si>
    <t>Sugar, sweets and syrup</t>
  </si>
  <si>
    <t>Meat and poultry and their products</t>
  </si>
  <si>
    <t>Eggs and their products</t>
  </si>
  <si>
    <t>Fish and their products</t>
  </si>
  <si>
    <t>Milk and their products</t>
  </si>
  <si>
    <t>Fat and oils</t>
  </si>
  <si>
    <t>Beverages</t>
  </si>
  <si>
    <t>Miscellaneous</t>
  </si>
  <si>
    <t>x</t>
  </si>
  <si>
    <t>Not applicable</t>
  </si>
  <si>
    <t>Indonesia Food Composition tables 1990, Dewi Sabita Slamet, Mien K Mahmud, Muhilal, Dedi Fardiaz and JP Simarmata</t>
  </si>
  <si>
    <t>Pork meat, lean, raw</t>
  </si>
  <si>
    <t xml:space="preserve">Energy </t>
  </si>
  <si>
    <t>carbohydrates x 4 + protein x 4 + fat x 9 + alcohol x 7 + dietary fibre x 2</t>
  </si>
  <si>
    <t xml:space="preserve">fat, total </t>
  </si>
  <si>
    <t xml:space="preserve">vitamin A; retinol activity equivalent </t>
  </si>
  <si>
    <t xml:space="preserve">VITD(mcg) </t>
  </si>
  <si>
    <t xml:space="preserve">vitamin D (D2+D3) </t>
  </si>
  <si>
    <t xml:space="preserve">FOL(mcg) </t>
  </si>
  <si>
    <t>vitamin C</t>
  </si>
  <si>
    <t xml:space="preserve">VITC(mg) </t>
  </si>
  <si>
    <t>FIBTG(g)</t>
  </si>
  <si>
    <t>CHOAVLDF</t>
  </si>
  <si>
    <t>43,9</t>
  </si>
  <si>
    <t>20,4</t>
  </si>
  <si>
    <t>21,3</t>
  </si>
  <si>
    <t>16,8</t>
  </si>
  <si>
    <t>12,9</t>
  </si>
  <si>
    <t>18,0</t>
  </si>
  <si>
    <t>56,0</t>
  </si>
  <si>
    <t>99,9</t>
  </si>
  <si>
    <t>24,7</t>
  </si>
  <si>
    <t>24,0</t>
  </si>
  <si>
    <t>20,6</t>
  </si>
  <si>
    <t>31,7</t>
  </si>
  <si>
    <t>92,5</t>
  </si>
  <si>
    <t>98,7</t>
  </si>
  <si>
    <t>24,8</t>
  </si>
  <si>
    <t>13,4</t>
  </si>
  <si>
    <t>21,4</t>
  </si>
  <si>
    <t>1,9</t>
  </si>
  <si>
    <t>0,30</t>
  </si>
  <si>
    <t>0,43</t>
  </si>
  <si>
    <t>1,1</t>
  </si>
  <si>
    <t>0,11</t>
  </si>
  <si>
    <t>0,12</t>
  </si>
  <si>
    <t>3,0</t>
  </si>
  <si>
    <t>0,28</t>
  </si>
  <si>
    <t>0,18</t>
  </si>
  <si>
    <t>0,65</t>
  </si>
  <si>
    <t>0,31</t>
  </si>
  <si>
    <t>0,24</t>
  </si>
  <si>
    <t>0,29</t>
  </si>
  <si>
    <t>0,23</t>
  </si>
  <si>
    <t>0,15</t>
  </si>
  <si>
    <t>0,21</t>
  </si>
  <si>
    <t>0,16</t>
  </si>
  <si>
    <t>0,14</t>
  </si>
  <si>
    <t>0,13</t>
  </si>
  <si>
    <t>0,17</t>
  </si>
  <si>
    <t>0,35</t>
  </si>
  <si>
    <t>1,2</t>
  </si>
  <si>
    <t>0,38</t>
  </si>
  <si>
    <t>35,7</t>
  </si>
  <si>
    <t>32,3</t>
  </si>
  <si>
    <t>25,8</t>
  </si>
  <si>
    <t>2,3</t>
  </si>
  <si>
    <t>0,27</t>
  </si>
  <si>
    <t>0,37</t>
  </si>
  <si>
    <t>0,63</t>
  </si>
  <si>
    <t>0,83</t>
  </si>
  <si>
    <t>16</t>
  </si>
  <si>
    <t>3,6</t>
  </si>
  <si>
    <t>0,68</t>
  </si>
  <si>
    <t>42,3</t>
  </si>
  <si>
    <t>25,7</t>
  </si>
  <si>
    <t>0,67</t>
  </si>
  <si>
    <t>1,5</t>
  </si>
  <si>
    <t>0,57</t>
  </si>
  <si>
    <t>0,93</t>
  </si>
  <si>
    <t>1,7</t>
  </si>
  <si>
    <t>20,3</t>
  </si>
  <si>
    <t>14,3</t>
  </si>
  <si>
    <t>16,7</t>
  </si>
  <si>
    <t>0,19</t>
  </si>
  <si>
    <t>11,8</t>
  </si>
  <si>
    <t>0,36</t>
  </si>
  <si>
    <t>1,0</t>
  </si>
  <si>
    <t>36,3</t>
  </si>
  <si>
    <t>119</t>
  </si>
  <si>
    <t>30,8</t>
  </si>
  <si>
    <t>1,4</t>
  </si>
  <si>
    <t>3,3</t>
  </si>
  <si>
    <t>0,53</t>
  </si>
  <si>
    <t>4,2</t>
  </si>
  <si>
    <t>3,1</t>
  </si>
  <si>
    <t>1,6</t>
  </si>
  <si>
    <t>2,2</t>
  </si>
  <si>
    <t>0,40</t>
  </si>
  <si>
    <t>2,1</t>
  </si>
  <si>
    <t>6,2</t>
  </si>
  <si>
    <t>18</t>
  </si>
  <si>
    <t>Bognár, A.:. Bundesforschungsanstalt für Ernährung, Karlsruhe, 2002. http://www.bfel.de/cln_045/nn_784780/SharedDocs/Publikationen/Berichte/bfe-r-02-03,templateId=raw,property=publicationFile.pdf/bfe-r-02-03.pdf</t>
  </si>
  <si>
    <t>Full reference</t>
  </si>
  <si>
    <t>0</t>
  </si>
  <si>
    <t>Research and Research Capacity Building Project on the Role of Fish in Food and Nutrition Security in Cambodia, 2007</t>
  </si>
  <si>
    <t>9</t>
  </si>
  <si>
    <t>54</t>
  </si>
  <si>
    <t>29</t>
  </si>
  <si>
    <t>68</t>
  </si>
  <si>
    <t>USDA-23557</t>
  </si>
  <si>
    <t>USDA-18127</t>
  </si>
  <si>
    <t>VNFCT-STT141</t>
  </si>
  <si>
    <t>USDA-19334</t>
  </si>
  <si>
    <t>USDA-15143</t>
  </si>
  <si>
    <t>0,33</t>
  </si>
  <si>
    <t>0,6</t>
  </si>
  <si>
    <t>26</t>
  </si>
  <si>
    <t>69</t>
  </si>
  <si>
    <t>3</t>
  </si>
  <si>
    <t>4,3</t>
  </si>
  <si>
    <t>15</t>
  </si>
  <si>
    <t>0,006</t>
  </si>
  <si>
    <t>1,53</t>
  </si>
  <si>
    <t>0,072</t>
  </si>
  <si>
    <t>0,116</t>
  </si>
  <si>
    <t>10</t>
  </si>
  <si>
    <t>0,7</t>
  </si>
  <si>
    <t>44</t>
  </si>
  <si>
    <t>0,357</t>
  </si>
  <si>
    <t>0,066</t>
  </si>
  <si>
    <t>0,043</t>
  </si>
  <si>
    <t>0,367</t>
  </si>
  <si>
    <t>11</t>
  </si>
  <si>
    <t>25</t>
  </si>
  <si>
    <t>14</t>
  </si>
  <si>
    <t>8</t>
  </si>
  <si>
    <t>36</t>
  </si>
  <si>
    <t>1</t>
  </si>
  <si>
    <t>13</t>
  </si>
  <si>
    <t>118</t>
  </si>
  <si>
    <t>5</t>
  </si>
  <si>
    <t>5,95</t>
  </si>
  <si>
    <t>7,18</t>
  </si>
  <si>
    <t>0,75</t>
  </si>
  <si>
    <t>78,4</t>
  </si>
  <si>
    <t>79,65</t>
  </si>
  <si>
    <t>1,3</t>
  </si>
  <si>
    <t>0,58</t>
  </si>
  <si>
    <t>1,17</t>
  </si>
  <si>
    <t>95,5</t>
  </si>
  <si>
    <t>0,143333333333333</t>
  </si>
  <si>
    <t>0,093</t>
  </si>
  <si>
    <t>0,035</t>
  </si>
  <si>
    <t>98,22</t>
  </si>
  <si>
    <t>6,25</t>
  </si>
  <si>
    <t>7,59</t>
  </si>
  <si>
    <t>4,27</t>
  </si>
  <si>
    <t>62,8</t>
  </si>
  <si>
    <t>70,24</t>
  </si>
  <si>
    <t>9,2</t>
  </si>
  <si>
    <t>4,76</t>
  </si>
  <si>
    <t>123,5</t>
  </si>
  <si>
    <t>2,74</t>
  </si>
  <si>
    <t>0,207</t>
  </si>
  <si>
    <t>0,51</t>
  </si>
  <si>
    <t>0,511</t>
  </si>
  <si>
    <t>97,35</t>
  </si>
  <si>
    <t>89,8</t>
  </si>
  <si>
    <t>0,156</t>
  </si>
  <si>
    <t>0,98</t>
  </si>
  <si>
    <t>0,975</t>
  </si>
  <si>
    <t>2,7</t>
  </si>
  <si>
    <t>2,65</t>
  </si>
  <si>
    <t>211,5</t>
  </si>
  <si>
    <t>0,34</t>
  </si>
  <si>
    <t>0,226</t>
  </si>
  <si>
    <t>0,8</t>
  </si>
  <si>
    <t>236,35</t>
  </si>
  <si>
    <t>86,4</t>
  </si>
  <si>
    <t>8,45</t>
  </si>
  <si>
    <t>9,55</t>
  </si>
  <si>
    <t>2,15</t>
  </si>
  <si>
    <t>41,42</t>
  </si>
  <si>
    <t>100,5</t>
  </si>
  <si>
    <t>4,35</t>
  </si>
  <si>
    <t>0,03</t>
  </si>
  <si>
    <t>0,5</t>
  </si>
  <si>
    <t>1,8</t>
  </si>
  <si>
    <t>98,2</t>
  </si>
  <si>
    <t>191,6</t>
  </si>
  <si>
    <t>87,3</t>
  </si>
  <si>
    <t>0,2816</t>
  </si>
  <si>
    <t>1,76</t>
  </si>
  <si>
    <t>0,133333333333333</t>
  </si>
  <si>
    <t>8,37</t>
  </si>
  <si>
    <t>115,5</t>
  </si>
  <si>
    <t>10,5</t>
  </si>
  <si>
    <t>1,43</t>
  </si>
  <si>
    <t>0,07</t>
  </si>
  <si>
    <t>0,033</t>
  </si>
  <si>
    <t>0,147</t>
  </si>
  <si>
    <t>7,67</t>
  </si>
  <si>
    <t>Allium cepa cvg, Agrgregratum</t>
  </si>
  <si>
    <t>97,6</t>
  </si>
  <si>
    <t>264,5</t>
  </si>
  <si>
    <t>82,7</t>
  </si>
  <si>
    <t>0,298666666666667</t>
  </si>
  <si>
    <t>1,87</t>
  </si>
  <si>
    <t>0,166666666666667</t>
  </si>
  <si>
    <t>12,2</t>
  </si>
  <si>
    <t>14,45</t>
  </si>
  <si>
    <t>2,4</t>
  </si>
  <si>
    <t>244,5</t>
  </si>
  <si>
    <t>0,3</t>
  </si>
  <si>
    <t>0,08</t>
  </si>
  <si>
    <t>0,047</t>
  </si>
  <si>
    <t>0,345</t>
  </si>
  <si>
    <t>220,35</t>
  </si>
  <si>
    <t>86,8</t>
  </si>
  <si>
    <t>0,144</t>
  </si>
  <si>
    <t>0,9</t>
  </si>
  <si>
    <t>11,3</t>
  </si>
  <si>
    <t>0,55</t>
  </si>
  <si>
    <t>97,65</t>
  </si>
  <si>
    <t>0,112</t>
  </si>
  <si>
    <t>0,4</t>
  </si>
  <si>
    <t>24,3</t>
  </si>
  <si>
    <t>2,35</t>
  </si>
  <si>
    <t>107,5</t>
  </si>
  <si>
    <t>0,2</t>
  </si>
  <si>
    <t>8,5</t>
  </si>
  <si>
    <t>0,053</t>
  </si>
  <si>
    <t>0,209</t>
  </si>
  <si>
    <t>Colocasia esculenta va, Esculenta</t>
  </si>
  <si>
    <t>104,65</t>
  </si>
  <si>
    <t>107,25</t>
  </si>
  <si>
    <t>545,2</t>
  </si>
  <si>
    <t>72,9</t>
  </si>
  <si>
    <t>0,316</t>
  </si>
  <si>
    <t>1,98</t>
  </si>
  <si>
    <t>0,125</t>
  </si>
  <si>
    <t>28,6</t>
  </si>
  <si>
    <t>2,6</t>
  </si>
  <si>
    <t>1,03</t>
  </si>
  <si>
    <t>59,25</t>
  </si>
  <si>
    <t>6,5</t>
  </si>
  <si>
    <t>0,175</t>
  </si>
  <si>
    <t>0,078</t>
  </si>
  <si>
    <t>0,283</t>
  </si>
  <si>
    <t>5,25</t>
  </si>
  <si>
    <t>99,3</t>
  </si>
  <si>
    <t>103,4</t>
  </si>
  <si>
    <t>397,5</t>
  </si>
  <si>
    <t>0,648</t>
  </si>
  <si>
    <t>4,05</t>
  </si>
  <si>
    <t>16,75</t>
  </si>
  <si>
    <t>4,1</t>
  </si>
  <si>
    <t>1,05</t>
  </si>
  <si>
    <t>19,5</t>
  </si>
  <si>
    <t>0,2195</t>
  </si>
  <si>
    <t>99,2</t>
  </si>
  <si>
    <t>6,3</t>
  </si>
  <si>
    <t>5,46</t>
  </si>
  <si>
    <t>25,6</t>
  </si>
  <si>
    <t>8,23</t>
  </si>
  <si>
    <t>13,5</t>
  </si>
  <si>
    <t>2,53</t>
  </si>
  <si>
    <t>5,67</t>
  </si>
  <si>
    <t>2,07</t>
  </si>
  <si>
    <t>0,348</t>
  </si>
  <si>
    <t>1310,2</t>
  </si>
  <si>
    <t>23,1</t>
  </si>
  <si>
    <t>1,47</t>
  </si>
  <si>
    <t>40,3</t>
  </si>
  <si>
    <t>22,3</t>
  </si>
  <si>
    <t>3,77</t>
  </si>
  <si>
    <t>6,33</t>
  </si>
  <si>
    <t>967,5</t>
  </si>
  <si>
    <t>20,5</t>
  </si>
  <si>
    <t>122,5</t>
  </si>
  <si>
    <t>0,73</t>
  </si>
  <si>
    <t>2,5</t>
  </si>
  <si>
    <t>0,382</t>
  </si>
  <si>
    <t>98,85</t>
  </si>
  <si>
    <t>141,15</t>
  </si>
  <si>
    <t>90,4</t>
  </si>
  <si>
    <t>0,64</t>
  </si>
  <si>
    <t>2,85</t>
  </si>
  <si>
    <t>3,4</t>
  </si>
  <si>
    <t>12,25</t>
  </si>
  <si>
    <t>82,55</t>
  </si>
  <si>
    <t>342,5</t>
  </si>
  <si>
    <t>0,39</t>
  </si>
  <si>
    <t>0,098</t>
  </si>
  <si>
    <t>4,4</t>
  </si>
  <si>
    <t>0,06</t>
  </si>
  <si>
    <t>3,55</t>
  </si>
  <si>
    <t>94,24</t>
  </si>
  <si>
    <t>96,27</t>
  </si>
  <si>
    <t>66,67</t>
  </si>
  <si>
    <t>15,75</t>
  </si>
  <si>
    <t>81,22</t>
  </si>
  <si>
    <t>90,7</t>
  </si>
  <si>
    <t>0,4384</t>
  </si>
  <si>
    <t>4,29</t>
  </si>
  <si>
    <t>0,56</t>
  </si>
  <si>
    <t>1,19</t>
  </si>
  <si>
    <t>0,54</t>
  </si>
  <si>
    <t>0,1</t>
  </si>
  <si>
    <t>0,44</t>
  </si>
  <si>
    <t>0,065</t>
  </si>
  <si>
    <t>0,04</t>
  </si>
  <si>
    <t>4,9</t>
  </si>
  <si>
    <t>92,3</t>
  </si>
  <si>
    <t>0,128</t>
  </si>
  <si>
    <t>4,28</t>
  </si>
  <si>
    <t>5,6</t>
  </si>
  <si>
    <t>1,95</t>
  </si>
  <si>
    <t>0,25</t>
  </si>
  <si>
    <t>0,0555</t>
  </si>
  <si>
    <t>7,5</t>
  </si>
  <si>
    <t>0,027</t>
  </si>
  <si>
    <t>0,038</t>
  </si>
  <si>
    <t>18,25</t>
  </si>
  <si>
    <t>0,076</t>
  </si>
  <si>
    <t>0,48</t>
  </si>
  <si>
    <t>0,475</t>
  </si>
  <si>
    <t>0,233333333333333</t>
  </si>
  <si>
    <t>2,47</t>
  </si>
  <si>
    <t>0,02</t>
  </si>
  <si>
    <t>0,055</t>
  </si>
  <si>
    <t>Raphanus sativus var, raphanistroides</t>
  </si>
  <si>
    <t>21,75</t>
  </si>
  <si>
    <t>93,6</t>
  </si>
  <si>
    <t>0,88</t>
  </si>
  <si>
    <t>0,875</t>
  </si>
  <si>
    <t>3,25</t>
  </si>
  <si>
    <t>0,045</t>
  </si>
  <si>
    <t>25,75</t>
  </si>
  <si>
    <t>99,05</t>
  </si>
  <si>
    <t>28,5</t>
  </si>
  <si>
    <t>91,5</t>
  </si>
  <si>
    <t>0,296</t>
  </si>
  <si>
    <t>1,85</t>
  </si>
  <si>
    <t>4,55</t>
  </si>
  <si>
    <t>35,5</t>
  </si>
  <si>
    <t>0,083</t>
  </si>
  <si>
    <t>99,55</t>
  </si>
  <si>
    <t>83,5</t>
  </si>
  <si>
    <t>347,8</t>
  </si>
  <si>
    <t>78,8</t>
  </si>
  <si>
    <t>0,136</t>
  </si>
  <si>
    <t>0,85</t>
  </si>
  <si>
    <t>1,15</t>
  </si>
  <si>
    <t>16,4</t>
  </si>
  <si>
    <t>17,45</t>
  </si>
  <si>
    <t>1,35</t>
  </si>
  <si>
    <t>76,5</t>
  </si>
  <si>
    <t>9,5</t>
  </si>
  <si>
    <t>0,075</t>
  </si>
  <si>
    <t>26,5</t>
  </si>
  <si>
    <t>0,124</t>
  </si>
  <si>
    <t>0,78</t>
  </si>
  <si>
    <t>0,775</t>
  </si>
  <si>
    <t>3,28</t>
  </si>
  <si>
    <t>4,25</t>
  </si>
  <si>
    <t>0,45</t>
  </si>
  <si>
    <t>27,5</t>
  </si>
  <si>
    <t>0,09</t>
  </si>
  <si>
    <t>53,75</t>
  </si>
  <si>
    <t>Citrus aurantifolia (Christm,)</t>
  </si>
  <si>
    <t>129,6</t>
  </si>
  <si>
    <t>40,6</t>
  </si>
  <si>
    <t>189,15</t>
  </si>
  <si>
    <t>0,104</t>
  </si>
  <si>
    <t>4,5</t>
  </si>
  <si>
    <t>0,024</t>
  </si>
  <si>
    <t>42,25</t>
  </si>
  <si>
    <t>0,714666666666667</t>
  </si>
  <si>
    <t>4,47</t>
  </si>
  <si>
    <t>5,07</t>
  </si>
  <si>
    <t>7,6</t>
  </si>
  <si>
    <t>1,27</t>
  </si>
  <si>
    <t>0,088</t>
  </si>
  <si>
    <t>99,6</t>
  </si>
  <si>
    <t>78,85</t>
  </si>
  <si>
    <t>94,5</t>
  </si>
  <si>
    <t>3,15</t>
  </si>
  <si>
    <t>3,75</t>
  </si>
  <si>
    <t>167,5</t>
  </si>
  <si>
    <t>Tamarindus indica L,</t>
  </si>
  <si>
    <t>99,45</t>
  </si>
  <si>
    <t>497,4</t>
  </si>
  <si>
    <t>57,8</t>
  </si>
  <si>
    <t>0,32</t>
  </si>
  <si>
    <t>38,45</t>
  </si>
  <si>
    <t>0,086</t>
  </si>
  <si>
    <t>1,67</t>
  </si>
  <si>
    <t>109,2</t>
  </si>
  <si>
    <t>0,186666666666667</t>
  </si>
  <si>
    <t>142,5</t>
  </si>
  <si>
    <t>5,5</t>
  </si>
  <si>
    <t>0,05</t>
  </si>
  <si>
    <t>0,084</t>
  </si>
  <si>
    <t>8,67</t>
  </si>
  <si>
    <t>Musa spp,</t>
  </si>
  <si>
    <t>32,75</t>
  </si>
  <si>
    <t>90,6</t>
  </si>
  <si>
    <t>0,252</t>
  </si>
  <si>
    <t>1,58</t>
  </si>
  <si>
    <t>0,533333333333333</t>
  </si>
  <si>
    <t>2,34</t>
  </si>
  <si>
    <t>3,8</t>
  </si>
  <si>
    <t>37,75</t>
  </si>
  <si>
    <t>485,5</t>
  </si>
  <si>
    <t>195,25</t>
  </si>
  <si>
    <t>162,4</t>
  </si>
  <si>
    <t>91,8</t>
  </si>
  <si>
    <t>0,362666666666667</t>
  </si>
  <si>
    <t>2,27</t>
  </si>
  <si>
    <t>3,5</t>
  </si>
  <si>
    <t>0,47</t>
  </si>
  <si>
    <t>Vigna unguiculata subsp, Sesquipedalis</t>
  </si>
  <si>
    <t>99,5</t>
  </si>
  <si>
    <t>0,568</t>
  </si>
  <si>
    <t>4,7</t>
  </si>
  <si>
    <t>0,46</t>
  </si>
  <si>
    <t>0,132666666666667</t>
  </si>
  <si>
    <t>203,25</t>
  </si>
  <si>
    <t>102,9</t>
  </si>
  <si>
    <t>157,8</t>
  </si>
  <si>
    <t>0,488</t>
  </si>
  <si>
    <t>3,05</t>
  </si>
  <si>
    <t>1,75</t>
  </si>
  <si>
    <t>4,65</t>
  </si>
  <si>
    <t>2,9</t>
  </si>
  <si>
    <t>0,95</t>
  </si>
  <si>
    <t>52,5</t>
  </si>
  <si>
    <t>101,2</t>
  </si>
  <si>
    <t>75,25</t>
  </si>
  <si>
    <t>0,01</t>
  </si>
  <si>
    <t>99,8</t>
  </si>
  <si>
    <t>24,5</t>
  </si>
  <si>
    <t>93,5</t>
  </si>
  <si>
    <t>0,275</t>
  </si>
  <si>
    <t>3,52</t>
  </si>
  <si>
    <t>25,25</t>
  </si>
  <si>
    <t>0,116666666666667</t>
  </si>
  <si>
    <t>426,5</t>
  </si>
  <si>
    <t>0,063</t>
  </si>
  <si>
    <t>32,5</t>
  </si>
  <si>
    <t>187,6</t>
  </si>
  <si>
    <t>89,4</t>
  </si>
  <si>
    <t>6,23</t>
  </si>
  <si>
    <t>8,3</t>
  </si>
  <si>
    <t>263,5</t>
  </si>
  <si>
    <t>25,5</t>
  </si>
  <si>
    <t>0,061</t>
  </si>
  <si>
    <t>99,65</t>
  </si>
  <si>
    <t>101,9</t>
  </si>
  <si>
    <t>148,55</t>
  </si>
  <si>
    <t>91,4</t>
  </si>
  <si>
    <t>0,474666666666667</t>
  </si>
  <si>
    <t>2,97</t>
  </si>
  <si>
    <t>1,83</t>
  </si>
  <si>
    <t>2,25</t>
  </si>
  <si>
    <t>377,5</t>
  </si>
  <si>
    <t>Capsicum frutescens var, fasciculatum</t>
  </si>
  <si>
    <t>235,25</t>
  </si>
  <si>
    <t>81,3</t>
  </si>
  <si>
    <t>2,8</t>
  </si>
  <si>
    <t>12,7</t>
  </si>
  <si>
    <t>9,9</t>
  </si>
  <si>
    <t>15,5</t>
  </si>
  <si>
    <t>975,5</t>
  </si>
  <si>
    <t>50,5</t>
  </si>
  <si>
    <t>Acacia megaladena var, indochinensis</t>
  </si>
  <si>
    <t>103,8</t>
  </si>
  <si>
    <t>314,9</t>
  </si>
  <si>
    <t>82,4</t>
  </si>
  <si>
    <t>1,68</t>
  </si>
  <si>
    <t>5,1</t>
  </si>
  <si>
    <t>3,9</t>
  </si>
  <si>
    <t>577,1</t>
  </si>
  <si>
    <t>65,3</t>
  </si>
  <si>
    <t>21,7</t>
  </si>
  <si>
    <t>1,78</t>
  </si>
  <si>
    <t>99,85</t>
  </si>
  <si>
    <t>101,8</t>
  </si>
  <si>
    <t>164,45</t>
  </si>
  <si>
    <t>0,272</t>
  </si>
  <si>
    <t>3,95</t>
  </si>
  <si>
    <t>5,75</t>
  </si>
  <si>
    <t>1,55</t>
  </si>
  <si>
    <t>69,5</t>
  </si>
  <si>
    <t>261,95</t>
  </si>
  <si>
    <t>8,55</t>
  </si>
  <si>
    <t>12,15</t>
  </si>
  <si>
    <t>47,5</t>
  </si>
  <si>
    <t>99,1</t>
  </si>
  <si>
    <t>103,25</t>
  </si>
  <si>
    <t>93,3</t>
  </si>
  <si>
    <t>0,264</t>
  </si>
  <si>
    <t>1,65</t>
  </si>
  <si>
    <t>33,5</t>
  </si>
  <si>
    <t>213,5</t>
  </si>
  <si>
    <t>67,5</t>
  </si>
  <si>
    <t>2493,5</t>
  </si>
  <si>
    <t>0,194</t>
  </si>
  <si>
    <t>138,6</t>
  </si>
  <si>
    <t>89,9</t>
  </si>
  <si>
    <t>0,408</t>
  </si>
  <si>
    <t>2,55</t>
  </si>
  <si>
    <t>58,5</t>
  </si>
  <si>
    <t>0,86</t>
  </si>
  <si>
    <t>2927,5</t>
  </si>
  <si>
    <t>0,095</t>
  </si>
  <si>
    <t>148,15</t>
  </si>
  <si>
    <t>2,88</t>
  </si>
  <si>
    <t>2,75</t>
  </si>
  <si>
    <t>1,33</t>
  </si>
  <si>
    <t>2,83</t>
  </si>
  <si>
    <t>0,106666666666667</t>
  </si>
  <si>
    <t>0,096</t>
  </si>
  <si>
    <t>Amaranthus tricolor,L,</t>
  </si>
  <si>
    <t>100,1</t>
  </si>
  <si>
    <t>103,9</t>
  </si>
  <si>
    <t>178,1</t>
  </si>
  <si>
    <t>0,592</t>
  </si>
  <si>
    <t>3,7</t>
  </si>
  <si>
    <t>0,26</t>
  </si>
  <si>
    <t>104,9</t>
  </si>
  <si>
    <t>242,7</t>
  </si>
  <si>
    <t>0,672</t>
  </si>
  <si>
    <t>6,9</t>
  </si>
  <si>
    <t>4,8</t>
  </si>
  <si>
    <t>102,7</t>
  </si>
  <si>
    <t>156,5</t>
  </si>
  <si>
    <t>0,576</t>
  </si>
  <si>
    <t>Daucus carota var, sativa</t>
  </si>
  <si>
    <t>99,7</t>
  </si>
  <si>
    <t>103,5</t>
  </si>
  <si>
    <t>43,5</t>
  </si>
  <si>
    <t>214,75</t>
  </si>
  <si>
    <t>0,244</t>
  </si>
  <si>
    <t>5,28</t>
  </si>
  <si>
    <t>46,75</t>
  </si>
  <si>
    <t>0,0966666666666667</t>
  </si>
  <si>
    <t>0,138</t>
  </si>
  <si>
    <t>11,75</t>
  </si>
  <si>
    <t>100,37</t>
  </si>
  <si>
    <t>103,17</t>
  </si>
  <si>
    <t>146,53</t>
  </si>
  <si>
    <t>2,13</t>
  </si>
  <si>
    <t>0,52</t>
  </si>
  <si>
    <t>3,67</t>
  </si>
  <si>
    <t>1,77</t>
  </si>
  <si>
    <t>0,149</t>
  </si>
  <si>
    <t>104,1</t>
  </si>
  <si>
    <t>245,1</t>
  </si>
  <si>
    <t>86,3</t>
  </si>
  <si>
    <t>0,528</t>
  </si>
  <si>
    <t>8,1</t>
  </si>
  <si>
    <t>0,79</t>
  </si>
  <si>
    <t>Musa sp,</t>
  </si>
  <si>
    <t>309,6</t>
  </si>
  <si>
    <t>0,192</t>
  </si>
  <si>
    <t>14,7</t>
  </si>
  <si>
    <t>0,094</t>
  </si>
  <si>
    <t>1239,8</t>
  </si>
  <si>
    <t>22,7</t>
  </si>
  <si>
    <t>0,410666666666667</t>
  </si>
  <si>
    <t>2,57</t>
  </si>
  <si>
    <t>0,366666666666667</t>
  </si>
  <si>
    <t>68,2</t>
  </si>
  <si>
    <t>71,1</t>
  </si>
  <si>
    <t>3,27</t>
  </si>
  <si>
    <t>98,5</t>
  </si>
  <si>
    <t>55,75</t>
  </si>
  <si>
    <t>84,4</t>
  </si>
  <si>
    <t>0,725</t>
  </si>
  <si>
    <t>9,38</t>
  </si>
  <si>
    <t>12,35</t>
  </si>
  <si>
    <t>0,058</t>
  </si>
  <si>
    <t>118,75</t>
  </si>
  <si>
    <t>101,75</t>
  </si>
  <si>
    <t>43,75</t>
  </si>
  <si>
    <t>88,6</t>
  </si>
  <si>
    <t>8,18</t>
  </si>
  <si>
    <t>0,085</t>
  </si>
  <si>
    <t>30,75</t>
  </si>
  <si>
    <t>111,5</t>
  </si>
  <si>
    <t>465,6</t>
  </si>
  <si>
    <t>0,232</t>
  </si>
  <si>
    <t>1,45</t>
  </si>
  <si>
    <t>25,95</t>
  </si>
  <si>
    <t>285,5</t>
  </si>
  <si>
    <t>0,299</t>
  </si>
  <si>
    <t>85,5</t>
  </si>
  <si>
    <t>362,15</t>
  </si>
  <si>
    <t>18,1</t>
  </si>
  <si>
    <t>19,4</t>
  </si>
  <si>
    <t>30,5</t>
  </si>
  <si>
    <t>139,5</t>
  </si>
  <si>
    <t>1677,05</t>
  </si>
  <si>
    <t>98,65</t>
  </si>
  <si>
    <t>0,298</t>
  </si>
  <si>
    <t>0,026</t>
  </si>
  <si>
    <t>375,5</t>
  </si>
  <si>
    <t>1594,4</t>
  </si>
  <si>
    <t>92,65</t>
  </si>
  <si>
    <t>100,2</t>
  </si>
  <si>
    <t>2572,4</t>
  </si>
  <si>
    <t>51,2</t>
  </si>
  <si>
    <t>408,41</t>
  </si>
  <si>
    <t>110,58</t>
  </si>
  <si>
    <t>490,94</t>
  </si>
  <si>
    <t>3,36</t>
  </si>
  <si>
    <t>3,62</t>
  </si>
  <si>
    <t>0,49</t>
  </si>
  <si>
    <t>1,25</t>
  </si>
  <si>
    <t>71,3</t>
  </si>
  <si>
    <t>7,07</t>
  </si>
  <si>
    <t>0,0666666666666667</t>
  </si>
  <si>
    <t>0,97</t>
  </si>
  <si>
    <t>221,5</t>
  </si>
  <si>
    <t>0,057</t>
  </si>
  <si>
    <t>0,532</t>
  </si>
  <si>
    <t>0,333333333333333</t>
  </si>
  <si>
    <t>116,5</t>
  </si>
  <si>
    <t>490,75</t>
  </si>
  <si>
    <t>21,25</t>
  </si>
  <si>
    <t>2,45</t>
  </si>
  <si>
    <t>100,85</t>
  </si>
  <si>
    <t>100,95</t>
  </si>
  <si>
    <t>250,5</t>
  </si>
  <si>
    <t>1040,35</t>
  </si>
  <si>
    <t>2,68</t>
  </si>
  <si>
    <t>133,5</t>
  </si>
  <si>
    <t>0,054</t>
  </si>
  <si>
    <t>100,05</t>
  </si>
  <si>
    <t>100,6</t>
  </si>
  <si>
    <t>73,8</t>
  </si>
  <si>
    <t>2,06</t>
  </si>
  <si>
    <t>1,18</t>
  </si>
  <si>
    <t>0,140666666666667</t>
  </si>
  <si>
    <t>5,4</t>
  </si>
  <si>
    <t>101,35</t>
  </si>
  <si>
    <t>77,5</t>
  </si>
  <si>
    <t>17,5</t>
  </si>
  <si>
    <t>5,17</t>
  </si>
  <si>
    <t>172,5</t>
  </si>
  <si>
    <t>77,8</t>
  </si>
  <si>
    <t>0,266666666666667</t>
  </si>
  <si>
    <t>71,5</t>
  </si>
  <si>
    <t>337,7</t>
  </si>
  <si>
    <t>78,6</t>
  </si>
  <si>
    <t>15,6</t>
  </si>
  <si>
    <t>0,72</t>
  </si>
  <si>
    <t>114,5</t>
  </si>
  <si>
    <t>458,55</t>
  </si>
  <si>
    <t>73,9</t>
  </si>
  <si>
    <t>19,9</t>
  </si>
  <si>
    <t>249,5</t>
  </si>
  <si>
    <t>7,1</t>
  </si>
  <si>
    <t>14,6</t>
  </si>
  <si>
    <t>16,5</t>
  </si>
  <si>
    <t>1,32</t>
  </si>
  <si>
    <t>Acetes spp,</t>
  </si>
  <si>
    <t>87,7</t>
  </si>
  <si>
    <t>507,9</t>
  </si>
  <si>
    <t>8,6</t>
  </si>
  <si>
    <t>19,1</t>
  </si>
  <si>
    <t>6,8</t>
  </si>
  <si>
    <t>27,3</t>
  </si>
  <si>
    <t>0,84</t>
  </si>
  <si>
    <t>96,4</t>
  </si>
  <si>
    <t>409,3</t>
  </si>
  <si>
    <t>18,2</t>
  </si>
  <si>
    <t>868,6</t>
  </si>
  <si>
    <t>2,56</t>
  </si>
  <si>
    <t>0,012</t>
  </si>
  <si>
    <t>380,7</t>
  </si>
  <si>
    <t>3,2</t>
  </si>
  <si>
    <t>365,2</t>
  </si>
  <si>
    <t>74,4</t>
  </si>
  <si>
    <t>12,3</t>
  </si>
  <si>
    <t>389,9</t>
  </si>
  <si>
    <t>18,8</t>
  </si>
  <si>
    <t>Rasbora,sp,</t>
  </si>
  <si>
    <t>117,3</t>
  </si>
  <si>
    <t>1696,6</t>
  </si>
  <si>
    <t>58,8</t>
  </si>
  <si>
    <t>18,7</t>
  </si>
  <si>
    <t>17,6</t>
  </si>
  <si>
    <t>17,3</t>
  </si>
  <si>
    <t>0,77</t>
  </si>
  <si>
    <t>100,9</t>
  </si>
  <si>
    <t>2761,6</t>
  </si>
  <si>
    <t>7,7</t>
  </si>
  <si>
    <t>55,95</t>
  </si>
  <si>
    <t>32,55</t>
  </si>
  <si>
    <t>0,266</t>
  </si>
  <si>
    <t>5,71</t>
  </si>
  <si>
    <t>164,4</t>
  </si>
  <si>
    <t>89,7</t>
  </si>
  <si>
    <t>0,016</t>
  </si>
  <si>
    <t>8,4</t>
  </si>
  <si>
    <t>0,032</t>
  </si>
  <si>
    <t>1703,5</t>
  </si>
  <si>
    <t>15,2</t>
  </si>
  <si>
    <t>68,8</t>
  </si>
  <si>
    <t>70,4</t>
  </si>
  <si>
    <t>0,029</t>
  </si>
  <si>
    <t>511,2</t>
  </si>
  <si>
    <t>20,55</t>
  </si>
  <si>
    <t>21,35</t>
  </si>
  <si>
    <t>12,8</t>
  </si>
  <si>
    <t>3,19</t>
  </si>
  <si>
    <t>86,5</t>
  </si>
  <si>
    <t>4196,5</t>
  </si>
  <si>
    <t>0,135</t>
  </si>
  <si>
    <t>101,6</t>
  </si>
  <si>
    <t>393,2</t>
  </si>
  <si>
    <t>10,7</t>
  </si>
  <si>
    <t>7,8</t>
  </si>
  <si>
    <t>9,3</t>
  </si>
  <si>
    <t>4,89</t>
  </si>
  <si>
    <t>98,6</t>
  </si>
  <si>
    <t>90,9</t>
  </si>
  <si>
    <t>0,021</t>
  </si>
  <si>
    <t>100,06</t>
  </si>
  <si>
    <t>471,1</t>
  </si>
  <si>
    <t>0,74</t>
  </si>
  <si>
    <t>0,015</t>
  </si>
  <si>
    <t>41,5</t>
  </si>
  <si>
    <t>175,15</t>
  </si>
  <si>
    <t>0,555</t>
  </si>
  <si>
    <t>3,85</t>
  </si>
  <si>
    <t>21,2</t>
  </si>
  <si>
    <t>1,59</t>
  </si>
  <si>
    <t>104,5</t>
  </si>
  <si>
    <t>0,005</t>
  </si>
  <si>
    <t>0,396</t>
  </si>
  <si>
    <t>1662,2</t>
  </si>
  <si>
    <t>0,448</t>
  </si>
  <si>
    <t>50,2</t>
  </si>
  <si>
    <t>0,042</t>
  </si>
  <si>
    <t>Capsicum annuum var, annuum</t>
  </si>
  <si>
    <t>88,2</t>
  </si>
  <si>
    <t>286,5</t>
  </si>
  <si>
    <t>1099,8</t>
  </si>
  <si>
    <t>14,2</t>
  </si>
  <si>
    <t>47,65</t>
  </si>
  <si>
    <t>34,8</t>
  </si>
  <si>
    <t>8,9</t>
  </si>
  <si>
    <t>266,5</t>
  </si>
  <si>
    <t>21,5</t>
  </si>
  <si>
    <t>83,25</t>
  </si>
  <si>
    <t>297,5</t>
  </si>
  <si>
    <t>1312,45</t>
  </si>
  <si>
    <t>13,3</t>
  </si>
  <si>
    <t>9,7</t>
  </si>
  <si>
    <t>7,35</t>
  </si>
  <si>
    <t>39,6</t>
  </si>
  <si>
    <t>48,15</t>
  </si>
  <si>
    <t>25,3</t>
  </si>
  <si>
    <t>4,75</t>
  </si>
  <si>
    <t>6,6</t>
  </si>
  <si>
    <t>129,5</t>
  </si>
  <si>
    <t>1447,8</t>
  </si>
  <si>
    <t>10,3</t>
  </si>
  <si>
    <t>71,2</t>
  </si>
  <si>
    <t>73,6</t>
  </si>
  <si>
    <t>0,087</t>
  </si>
  <si>
    <t>0,341</t>
  </si>
  <si>
    <t>Progress codes</t>
  </si>
  <si>
    <t>VitA_RAE = Retinol + (beta-carotene / 12)</t>
  </si>
  <si>
    <t>ENERC(kJl) (original)</t>
  </si>
  <si>
    <t>energy content copied form source</t>
  </si>
  <si>
    <t>carbohydrates x 17 + protein x 17 + fat x 37 + alcohol x 29 + dietary fibre x 8</t>
  </si>
  <si>
    <t>beta-carotene equivalent = 1 beta-carotene + 0.5 alfa-carotene + 0.5 beta -cryptoxanthin</t>
  </si>
  <si>
    <t>priority class</t>
  </si>
  <si>
    <t>food code in source</t>
  </si>
  <si>
    <t>food name in source</t>
  </si>
  <si>
    <t>FOLDFE(mcg)</t>
  </si>
  <si>
    <t>food folate + 1.7 x synthetic folic acid</t>
  </si>
  <si>
    <t>folate, sum vitamers. It includes mostly tetrahydrofolate, 5-methyltetrahydrofolate, 5-formyltetrahydrofolate, 10-formylfolic acid, 10-formyldihyrdofolate and folic acid (determined by HPLC).</t>
  </si>
  <si>
    <t>Folate, total: food folates + fortified folic acid (if any) in processed food.</t>
  </si>
  <si>
    <t>folate food,</t>
  </si>
  <si>
    <t>folate, dietary folate equivalents</t>
  </si>
  <si>
    <t>biotin</t>
  </si>
  <si>
    <t>ENERC(kJ) (calculated)</t>
  </si>
  <si>
    <t>ENERC(kcal) (calculated)</t>
  </si>
  <si>
    <t>CHOAVLDF (g)</t>
  </si>
  <si>
    <t>18,9</t>
  </si>
  <si>
    <r>
      <t>Dietary folate equivalent</t>
    </r>
    <r>
      <rPr>
        <b/>
        <sz val="10"/>
        <rFont val="Verdana"/>
        <family val="2"/>
      </rPr>
      <t xml:space="preserve"> </t>
    </r>
    <r>
      <rPr>
        <sz val="10"/>
        <rFont val="Verdana"/>
        <family val="2"/>
      </rPr>
      <t>(DFE) = food folate (pteroylpolyglutamates) + 1.7 x synthetic folic acid (pteroylmonoglutamic acid)</t>
    </r>
  </si>
  <si>
    <r>
      <t>BIOT(</t>
    </r>
    <r>
      <rPr>
        <sz val="10"/>
        <color indexed="10"/>
        <rFont val="Verdana"/>
        <family val="2"/>
      </rPr>
      <t>mcg</t>
    </r>
    <r>
      <rPr>
        <sz val="10"/>
        <rFont val="Verdana"/>
        <family val="2"/>
      </rPr>
      <t>)</t>
    </r>
  </si>
  <si>
    <r>
      <t>Note:</t>
    </r>
    <r>
      <rPr>
        <sz val="9"/>
        <rFont val="Verdana"/>
        <family val="2"/>
      </rPr>
      <t xml:space="preserve"> Hyperlinks to non-FAO Internet sites do not imply any official endorsement of or responsibility for the opinions, ideas, data or products presented at these locations, or guarantee the validity of the information provided. The sole purpose of links to non-FAO sites is to indicate further information available on related topics.</t>
    </r>
  </si>
  <si>
    <t xml:space="preserve">Danish Food compositon databank version 7.01. Saxholt, E., Christensen, A.T., Møller, A., Hartkopp, H.B., Hess Ygil, K., Hels, O.H.:Fødevaredatabanken, version 7.01. Afdeling for Ernæring, Fødevareinstituttet, Danmarks Tekniske Universitet. December 2008. http://www.foodcomp.dk/v7/fcdb_default.asp </t>
  </si>
  <si>
    <t>Bergström, L.: Nutrient Losses and Gains. Statens Livsmedelsverk, Uppsala, 1994 http://www.slv.se/upload/dokument/rapporter/mat_naring/1994_32_Livsmedelsverket_nutrient_losses_and_gains.pdf</t>
  </si>
  <si>
    <t>ASEAN Food Composition tables, 2000, ISBN: 974-664-480-7</t>
  </si>
  <si>
    <t>Prapasri Puwastien, et. al, Thai Food Composition Table, Institute of Nutrition, Mahidol University (INMU), 1999, First Edition. ISBN:974-663-468-2</t>
  </si>
  <si>
    <t>The Phiippine Food Composition Tables, 1997. Food Quality and Safety Section, Food Science and Technology Division, Food and Nutrition Research Institute, Department of Science and Technology</t>
  </si>
  <si>
    <t>S.W. Souci, et. al., Food Composition and Nutrition Tables. Medpharm, Scientific Publishers Stuttgart 1994. 5th Edition. ISBN:3-88763-027-0</t>
  </si>
  <si>
    <t>U.S. Department of Agriculture, Agricultural Research Service, 2006. USDA National Nutrient Database for Standard Reference, Release 18. Nutrient Data Laboratory. http://ars.usda.gov/nutrientdata</t>
  </si>
  <si>
    <t>Ministry of Agriculture, Forestry and Fisheries of Cambodia / Department of Fisheries Post-Harvest Technologies and Quality Control</t>
  </si>
  <si>
    <t>Sok Seyha</t>
  </si>
  <si>
    <t>Bunthang Touch</t>
  </si>
  <si>
    <t>Chhhoun Chamnan</t>
  </si>
  <si>
    <t>Khov Kuong</t>
  </si>
  <si>
    <t>Ministry of Health, Cambodia - National Maternal and Child Health Center</t>
  </si>
  <si>
    <t>Prak Sophonneary</t>
  </si>
  <si>
    <t>Chea Mary</t>
  </si>
  <si>
    <t>Wageningen University, the Netherlands</t>
  </si>
  <si>
    <t>Esmée Doets</t>
  </si>
  <si>
    <t>Paul Hulshof</t>
  </si>
  <si>
    <t>Lucy Elburg</t>
  </si>
  <si>
    <t>Inge Brouwer</t>
  </si>
  <si>
    <t>Alida Melse-Boonstra</t>
  </si>
  <si>
    <t>List of contributors</t>
  </si>
  <si>
    <t>Address</t>
  </si>
  <si>
    <t>E-mail</t>
  </si>
  <si>
    <t>Telephone</t>
  </si>
  <si>
    <t>ENERC (kJ)</t>
  </si>
  <si>
    <t xml:space="preserve">ENERC(kJ) </t>
  </si>
  <si>
    <t>ENERC(kcal)</t>
  </si>
  <si>
    <t>VITB6(mg)</t>
  </si>
  <si>
    <t xml:space="preserve"> 100 - WATER - PROTCNT - FAT - FIBTG - ASH</t>
  </si>
  <si>
    <t>total nitrogen content * conversion factor</t>
  </si>
  <si>
    <t>total folate: food folates + fortified folic acid (if any) in processed food.</t>
  </si>
  <si>
    <t>Additional abbreviations in reference database</t>
  </si>
  <si>
    <t>Abbreviations in user database</t>
  </si>
  <si>
    <t>max no. of decimal points</t>
  </si>
  <si>
    <t>max no. of significant figures</t>
  </si>
  <si>
    <t>Nutrient content per 100g edible portion</t>
  </si>
  <si>
    <t>sum of proximates</t>
  </si>
  <si>
    <t>1493</t>
  </si>
  <si>
    <t>1429</t>
  </si>
  <si>
    <t>151</t>
  </si>
  <si>
    <t>236</t>
  </si>
  <si>
    <t>192</t>
  </si>
  <si>
    <t>265</t>
  </si>
  <si>
    <t>220</t>
  </si>
  <si>
    <t>459</t>
  </si>
  <si>
    <t>422</t>
  </si>
  <si>
    <t>340</t>
  </si>
  <si>
    <t>2306</t>
  </si>
  <si>
    <t>1310</t>
  </si>
  <si>
    <t>141</t>
  </si>
  <si>
    <t>145</t>
  </si>
  <si>
    <t>106</t>
  </si>
  <si>
    <t>70</t>
  </si>
  <si>
    <t>87</t>
  </si>
  <si>
    <t>96</t>
  </si>
  <si>
    <t>348</t>
  </si>
  <si>
    <t>85</t>
  </si>
  <si>
    <t>189</t>
  </si>
  <si>
    <t>187</t>
  </si>
  <si>
    <t>79</t>
  </si>
  <si>
    <t>497</t>
  </si>
  <si>
    <t>109</t>
  </si>
  <si>
    <t>116</t>
  </si>
  <si>
    <t>102</t>
  </si>
  <si>
    <t>177</t>
  </si>
  <si>
    <t>55</t>
  </si>
  <si>
    <t>152</t>
  </si>
  <si>
    <t>235</t>
  </si>
  <si>
    <t>250</t>
  </si>
  <si>
    <t>552</t>
  </si>
  <si>
    <t>134</t>
  </si>
  <si>
    <t>262</t>
  </si>
  <si>
    <t>83</t>
  </si>
  <si>
    <t>139</t>
  </si>
  <si>
    <t>105</t>
  </si>
  <si>
    <t>112</t>
  </si>
  <si>
    <t>159</t>
  </si>
  <si>
    <t>111</t>
  </si>
  <si>
    <t>155</t>
  </si>
  <si>
    <t>93</t>
  </si>
  <si>
    <t>175</t>
  </si>
  <si>
    <t>310</t>
  </si>
  <si>
    <t>1240</t>
  </si>
  <si>
    <t>222</t>
  </si>
  <si>
    <t>172</t>
  </si>
  <si>
    <t>466</t>
  </si>
  <si>
    <t>362</t>
  </si>
  <si>
    <t>1677</t>
  </si>
  <si>
    <t>1594</t>
  </si>
  <si>
    <t>2569</t>
  </si>
  <si>
    <t>494</t>
  </si>
  <si>
    <t>612</t>
  </si>
  <si>
    <t>491</t>
  </si>
  <si>
    <t>1024</t>
  </si>
  <si>
    <t>636</t>
  </si>
  <si>
    <t>467</t>
  </si>
  <si>
    <t>402</t>
  </si>
  <si>
    <t>338</t>
  </si>
  <si>
    <t>484</t>
  </si>
  <si>
    <t>891</t>
  </si>
  <si>
    <t>508</t>
  </si>
  <si>
    <t>409</t>
  </si>
  <si>
    <t>869</t>
  </si>
  <si>
    <t>381</t>
  </si>
  <si>
    <t>365</t>
  </si>
  <si>
    <t>390</t>
  </si>
  <si>
    <t>1697</t>
  </si>
  <si>
    <t>2746</t>
  </si>
  <si>
    <t>3700</t>
  </si>
  <si>
    <t>3694</t>
  </si>
  <si>
    <t>164</t>
  </si>
  <si>
    <t>1704</t>
  </si>
  <si>
    <t>511</t>
  </si>
  <si>
    <t>366</t>
  </si>
  <si>
    <t>99</t>
  </si>
  <si>
    <t>471</t>
  </si>
  <si>
    <t>1662</t>
  </si>
  <si>
    <t>1100</t>
  </si>
  <si>
    <t>1312</t>
  </si>
  <si>
    <t>1448</t>
  </si>
  <si>
    <t>VITA (mcg)</t>
  </si>
  <si>
    <t>CARTB (mcg)</t>
  </si>
  <si>
    <t>VITDEQ (mcg)</t>
  </si>
  <si>
    <t>FOLSUM (mcg)</t>
  </si>
  <si>
    <t>FOLAC (mcg)</t>
  </si>
  <si>
    <t>FOLFD (mcg)</t>
  </si>
  <si>
    <t>DFE (mcg)</t>
  </si>
  <si>
    <t>BIOT (mcg)</t>
  </si>
  <si>
    <t>No. 186, Preah Norodom Blvd., Sangkat Tonle Bassac, Khan Chamcar Mon, Phnom Penh, Cambodia</t>
  </si>
  <si>
    <t>fia.seyha@gmail.com</t>
  </si>
  <si>
    <t>+855-12573865</t>
  </si>
  <si>
    <t>+855-17700227</t>
  </si>
  <si>
    <t>kuong.kh@gmail.com</t>
  </si>
  <si>
    <t>Sok Daream</t>
  </si>
  <si>
    <t>University of Copenhagen, Denmark</t>
  </si>
  <si>
    <t>Corresponding authors:</t>
  </si>
  <si>
    <t xml:space="preserve">Jutta Kloppenborg Heick Skau </t>
  </si>
  <si>
    <t>Definition of codes/abbreviations</t>
  </si>
  <si>
    <t>Definition of components and tagnames</t>
  </si>
  <si>
    <t>SMILING user food composition table for Cambodia</t>
  </si>
  <si>
    <t>SMILING Reference food composition table for Cambodia</t>
  </si>
  <si>
    <t>BIBLIOGRAPHY</t>
  </si>
  <si>
    <t>Bibloid</t>
  </si>
</sst>
</file>

<file path=xl/styles.xml><?xml version="1.0" encoding="utf-8"?>
<styleSheet xmlns="http://schemas.openxmlformats.org/spreadsheetml/2006/main">
  <numFmts count="2">
    <numFmt numFmtId="188" formatCode="0.0"/>
    <numFmt numFmtId="189" formatCode="0.000"/>
  </numFmts>
  <fonts count="37">
    <font>
      <sz val="10"/>
      <name val="Arial"/>
    </font>
    <font>
      <sz val="8"/>
      <name val="Arial"/>
      <family val="2"/>
    </font>
    <font>
      <b/>
      <sz val="12"/>
      <name val="Times New Roman"/>
      <family val="1"/>
    </font>
    <font>
      <u/>
      <sz val="10"/>
      <color indexed="12"/>
      <name val="Arial"/>
      <family val="2"/>
    </font>
    <font>
      <sz val="10"/>
      <name val="Times New Roman"/>
      <family val="1"/>
    </font>
    <font>
      <sz val="10"/>
      <name val="MS Sans Serif"/>
      <family val="2"/>
    </font>
    <font>
      <sz val="10"/>
      <color indexed="8"/>
      <name val="Arial"/>
      <family val="2"/>
    </font>
    <font>
      <sz val="10"/>
      <name val="Arial"/>
      <family val="2"/>
    </font>
    <font>
      <sz val="10"/>
      <color indexed="8"/>
      <name val="Arial"/>
      <family val="2"/>
    </font>
    <font>
      <sz val="10"/>
      <name val="Verdana"/>
      <family val="2"/>
    </font>
    <font>
      <sz val="10"/>
      <name val="Arial"/>
      <family val="2"/>
    </font>
    <font>
      <sz val="10"/>
      <color indexed="8"/>
      <name val="Verdana"/>
      <family val="2"/>
    </font>
    <font>
      <i/>
      <sz val="10"/>
      <name val="Arial"/>
      <family val="2"/>
    </font>
    <font>
      <sz val="10"/>
      <name val="MS Sans Serif"/>
      <family val="2"/>
    </font>
    <font>
      <b/>
      <sz val="11"/>
      <name val="Arial"/>
      <family val="2"/>
    </font>
    <font>
      <b/>
      <sz val="11"/>
      <name val="Verdana"/>
      <family val="2"/>
    </font>
    <font>
      <sz val="11"/>
      <name val="Arial"/>
      <family val="2"/>
    </font>
    <font>
      <i/>
      <sz val="11"/>
      <name val="Arial"/>
      <family val="2"/>
    </font>
    <font>
      <i/>
      <sz val="10"/>
      <name val="Verdana"/>
      <family val="2"/>
    </font>
    <font>
      <sz val="10"/>
      <color indexed="10"/>
      <name val="Verdana"/>
      <family val="2"/>
    </font>
    <font>
      <b/>
      <sz val="10"/>
      <name val="Verdana"/>
      <family val="2"/>
    </font>
    <font>
      <sz val="12"/>
      <name val="Verdana"/>
      <family val="2"/>
    </font>
    <font>
      <b/>
      <sz val="12"/>
      <name val="Verdana"/>
      <family val="2"/>
    </font>
    <font>
      <u/>
      <sz val="10"/>
      <color indexed="12"/>
      <name val="Verdana"/>
      <family val="2"/>
    </font>
    <font>
      <b/>
      <sz val="10"/>
      <color indexed="8"/>
      <name val="Verdana"/>
      <family val="2"/>
    </font>
    <font>
      <sz val="9"/>
      <name val="Verdana"/>
      <family val="2"/>
    </font>
    <font>
      <b/>
      <sz val="9"/>
      <name val="Verdana"/>
      <family val="2"/>
    </font>
    <font>
      <sz val="8"/>
      <name val="Verdana"/>
      <family val="2"/>
    </font>
    <font>
      <b/>
      <i/>
      <sz val="9"/>
      <name val="Verdana"/>
      <family val="2"/>
    </font>
    <font>
      <sz val="11"/>
      <name val="Verdana"/>
      <family val="2"/>
    </font>
    <font>
      <b/>
      <sz val="10"/>
      <color indexed="10"/>
      <name val="Verdana"/>
      <family val="2"/>
    </font>
    <font>
      <b/>
      <i/>
      <sz val="10"/>
      <name val="Verdana"/>
      <family val="2"/>
    </font>
    <font>
      <b/>
      <sz val="11"/>
      <color indexed="10"/>
      <name val="Verdana"/>
      <family val="2"/>
    </font>
    <font>
      <sz val="10"/>
      <color rgb="FFFF0000"/>
      <name val="Verdana"/>
      <family val="2"/>
    </font>
    <font>
      <b/>
      <sz val="11"/>
      <color rgb="FF000000"/>
      <name val="Verdana"/>
      <family val="2"/>
    </font>
    <font>
      <sz val="10"/>
      <color rgb="FFFF0000"/>
      <name val="Arial"/>
      <family val="2"/>
    </font>
    <font>
      <sz val="10"/>
      <color rgb="FF003300"/>
      <name val="Verdana"/>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6" tint="0.79998168889431442"/>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5" fillId="0" borderId="0"/>
    <xf numFmtId="0" fontId="6" fillId="0" borderId="0"/>
    <xf numFmtId="0" fontId="6" fillId="0" borderId="0"/>
    <xf numFmtId="0" fontId="5" fillId="0" borderId="0"/>
    <xf numFmtId="49" fontId="9" fillId="0" borderId="0" applyFill="0" applyAlignment="0"/>
  </cellStyleXfs>
  <cellXfs count="182">
    <xf numFmtId="0" fontId="0" fillId="0" borderId="0" xfId="0"/>
    <xf numFmtId="0" fontId="0" fillId="0" borderId="0" xfId="0" applyFill="1"/>
    <xf numFmtId="0" fontId="7" fillId="0" borderId="0" xfId="0" applyFont="1"/>
    <xf numFmtId="0" fontId="2" fillId="0" borderId="0" xfId="0" applyNumberFormat="1" applyFont="1" applyAlignment="1">
      <alignment horizontal="left" vertical="top" wrapText="1"/>
    </xf>
    <xf numFmtId="0" fontId="3" fillId="0" borderId="0" xfId="1" applyNumberFormat="1" applyAlignment="1" applyProtection="1">
      <alignment horizontal="left" vertical="top" wrapText="1"/>
    </xf>
    <xf numFmtId="0" fontId="3" fillId="0" borderId="0" xfId="1" applyAlignment="1" applyProtection="1"/>
    <xf numFmtId="1" fontId="9" fillId="0" borderId="0" xfId="5" quotePrefix="1" applyNumberFormat="1" applyFont="1" applyFill="1" applyBorder="1" applyAlignment="1"/>
    <xf numFmtId="188" fontId="9" fillId="0" borderId="0" xfId="5" quotePrefix="1" applyNumberFormat="1" applyFont="1" applyFill="1" applyBorder="1" applyAlignment="1"/>
    <xf numFmtId="2" fontId="9" fillId="0" borderId="0" xfId="5" quotePrefix="1" applyNumberFormat="1" applyFont="1" applyFill="1" applyBorder="1" applyAlignment="1"/>
    <xf numFmtId="0" fontId="7" fillId="0" borderId="0" xfId="0" applyFont="1" applyBorder="1"/>
    <xf numFmtId="0" fontId="7" fillId="0" borderId="0" xfId="0" applyFont="1" applyFill="1" applyBorder="1"/>
    <xf numFmtId="0" fontId="10" fillId="0" borderId="0" xfId="0" applyFont="1" applyBorder="1"/>
    <xf numFmtId="0" fontId="0" fillId="0" borderId="0" xfId="0" applyBorder="1"/>
    <xf numFmtId="0" fontId="0" fillId="0" borderId="0" xfId="0" applyFill="1" applyBorder="1"/>
    <xf numFmtId="49" fontId="0" fillId="0" borderId="0" xfId="0" applyNumberFormat="1" applyBorder="1"/>
    <xf numFmtId="0" fontId="6" fillId="0" borderId="0" xfId="0" applyFont="1" applyBorder="1" applyAlignment="1">
      <alignment horizontal="left" vertical="top"/>
    </xf>
    <xf numFmtId="0" fontId="0" fillId="0" borderId="0" xfId="0" applyBorder="1" applyAlignment="1">
      <alignment horizontal="left" vertical="top"/>
    </xf>
    <xf numFmtId="0" fontId="7" fillId="2" borderId="0" xfId="0" applyFont="1" applyFill="1" applyBorder="1"/>
    <xf numFmtId="0" fontId="4" fillId="0" borderId="0" xfId="0" applyFont="1" applyBorder="1"/>
    <xf numFmtId="0" fontId="0" fillId="0" borderId="0" xfId="0" applyFill="1" applyBorder="1" applyAlignment="1">
      <alignment horizontal="left"/>
    </xf>
    <xf numFmtId="0" fontId="5" fillId="0" borderId="0" xfId="2" applyFill="1" applyBorder="1" applyAlignment="1">
      <alignment horizontal="left"/>
    </xf>
    <xf numFmtId="0" fontId="7" fillId="0" borderId="0" xfId="0" applyFont="1" applyBorder="1" applyAlignment="1">
      <alignment horizontal="left"/>
    </xf>
    <xf numFmtId="0" fontId="12" fillId="0" borderId="0" xfId="0" applyFont="1" applyBorder="1"/>
    <xf numFmtId="188" fontId="11" fillId="0" borderId="0" xfId="3" applyNumberFormat="1" applyFont="1" applyFill="1" applyBorder="1" applyAlignment="1">
      <alignment horizontal="left" wrapText="1"/>
    </xf>
    <xf numFmtId="2" fontId="11" fillId="0" borderId="0" xfId="3" applyNumberFormat="1" applyFont="1" applyFill="1" applyBorder="1" applyAlignment="1">
      <alignment horizontal="left" wrapText="1"/>
    </xf>
    <xf numFmtId="0" fontId="11" fillId="0" borderId="0" xfId="3" applyFont="1" applyFill="1" applyBorder="1" applyAlignment="1">
      <alignment horizontal="left" wrapText="1"/>
    </xf>
    <xf numFmtId="189" fontId="11" fillId="0" borderId="0" xfId="3" applyNumberFormat="1" applyFont="1" applyFill="1" applyBorder="1" applyAlignment="1">
      <alignment horizontal="left" wrapText="1"/>
    </xf>
    <xf numFmtId="1" fontId="11" fillId="0" borderId="0" xfId="3" applyNumberFormat="1" applyFont="1" applyFill="1" applyBorder="1" applyAlignment="1">
      <alignment horizontal="left" wrapText="1"/>
    </xf>
    <xf numFmtId="1" fontId="33" fillId="0" borderId="0" xfId="3" applyNumberFormat="1" applyFont="1" applyFill="1" applyBorder="1" applyAlignment="1">
      <alignment horizontal="left" wrapText="1"/>
    </xf>
    <xf numFmtId="0" fontId="7" fillId="0" borderId="0" xfId="0" applyFont="1" applyBorder="1" applyAlignment="1">
      <alignment horizontal="left" vertical="top"/>
    </xf>
    <xf numFmtId="189" fontId="7" fillId="0" borderId="0" xfId="0" applyNumberFormat="1" applyFont="1" applyFill="1" applyBorder="1"/>
    <xf numFmtId="1" fontId="7" fillId="0" borderId="0" xfId="0" applyNumberFormat="1" applyFont="1" applyFill="1" applyBorder="1"/>
    <xf numFmtId="0" fontId="0" fillId="0" borderId="0" xfId="0" applyBorder="1" applyAlignment="1">
      <alignment horizontal="left"/>
    </xf>
    <xf numFmtId="0" fontId="7" fillId="0" borderId="0" xfId="0" applyFont="1" applyFill="1" applyBorder="1" applyAlignment="1">
      <alignment horizontal="left"/>
    </xf>
    <xf numFmtId="1" fontId="9" fillId="0" borderId="0" xfId="3" applyNumberFormat="1"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7" fillId="2" borderId="0" xfId="0" applyFont="1" applyFill="1" applyBorder="1" applyAlignment="1"/>
    <xf numFmtId="0" fontId="13" fillId="0" borderId="0" xfId="2" applyFont="1" applyFill="1" applyBorder="1" applyAlignment="1">
      <alignment horizontal="left"/>
    </xf>
    <xf numFmtId="49" fontId="7" fillId="0" borderId="0" xfId="0" applyNumberFormat="1" applyFont="1" applyBorder="1"/>
    <xf numFmtId="0" fontId="8" fillId="0" borderId="0" xfId="0" applyFont="1" applyBorder="1" applyAlignment="1">
      <alignment horizontal="left" vertical="top"/>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xf numFmtId="0" fontId="16" fillId="0" borderId="0" xfId="0" applyFont="1" applyBorder="1"/>
    <xf numFmtId="0" fontId="17" fillId="0" borderId="0" xfId="0" applyFont="1" applyBorder="1"/>
    <xf numFmtId="0" fontId="16" fillId="0" borderId="0" xfId="0" applyFont="1" applyBorder="1" applyAlignment="1">
      <alignment horizontal="left"/>
    </xf>
    <xf numFmtId="0" fontId="16" fillId="0" borderId="0" xfId="0" applyFont="1" applyBorder="1" applyAlignment="1"/>
    <xf numFmtId="0" fontId="9" fillId="0" borderId="0" xfId="0" applyFont="1" applyFill="1" applyBorder="1"/>
    <xf numFmtId="0" fontId="18" fillId="0" borderId="0" xfId="0" applyFont="1" applyFill="1" applyBorder="1"/>
    <xf numFmtId="0" fontId="9" fillId="0" borderId="0" xfId="0" applyFont="1" applyFill="1" applyBorder="1" applyAlignment="1">
      <alignment horizontal="left"/>
    </xf>
    <xf numFmtId="188" fontId="9" fillId="0" borderId="0" xfId="0" applyNumberFormat="1" applyFont="1" applyFill="1" applyBorder="1"/>
    <xf numFmtId="189" fontId="9" fillId="0" borderId="0" xfId="0" applyNumberFormat="1" applyFont="1" applyFill="1" applyBorder="1"/>
    <xf numFmtId="1" fontId="9" fillId="0" borderId="0" xfId="0" applyNumberFormat="1" applyFont="1" applyFill="1" applyBorder="1"/>
    <xf numFmtId="1" fontId="9" fillId="0" borderId="0" xfId="0" quotePrefix="1" applyNumberFormat="1" applyFont="1" applyFill="1" applyBorder="1" applyAlignment="1">
      <alignment horizontal="right"/>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2" fontId="16" fillId="0" borderId="0" xfId="0" applyNumberFormat="1" applyFont="1" applyBorder="1" applyAlignment="1"/>
    <xf numFmtId="2" fontId="7" fillId="0" borderId="0" xfId="0" applyNumberFormat="1" applyFont="1" applyBorder="1" applyAlignment="1"/>
    <xf numFmtId="49" fontId="9" fillId="0" borderId="0" xfId="0" applyNumberFormat="1" applyFont="1" applyAlignment="1">
      <alignment horizontal="right" vertical="center"/>
    </xf>
    <xf numFmtId="49" fontId="9" fillId="0" borderId="0" xfId="0" applyNumberFormat="1" applyFont="1" applyFill="1" applyBorder="1" applyAlignment="1">
      <alignment horizontal="right"/>
    </xf>
    <xf numFmtId="49" fontId="9" fillId="0" borderId="0" xfId="5" quotePrefix="1" applyNumberFormat="1" applyFont="1" applyFill="1" applyBorder="1" applyAlignment="1">
      <alignment horizontal="right"/>
    </xf>
    <xf numFmtId="49" fontId="9" fillId="4" borderId="0" xfId="0" applyNumberFormat="1" applyFont="1" applyFill="1" applyBorder="1" applyAlignment="1">
      <alignment horizontal="right"/>
    </xf>
    <xf numFmtId="49" fontId="9" fillId="0" borderId="0" xfId="3" applyNumberFormat="1" applyFont="1" applyFill="1" applyBorder="1" applyAlignment="1">
      <alignment horizontal="right"/>
    </xf>
    <xf numFmtId="49" fontId="9" fillId="5" borderId="0" xfId="0" applyNumberFormat="1" applyFont="1" applyFill="1" applyBorder="1" applyAlignment="1">
      <alignment horizontal="right"/>
    </xf>
    <xf numFmtId="0" fontId="3" fillId="0" borderId="0" xfId="1" applyNumberFormat="1" applyBorder="1" applyAlignment="1" applyProtection="1">
      <alignment horizontal="left" vertical="top" wrapText="1"/>
    </xf>
    <xf numFmtId="2" fontId="9" fillId="6" borderId="0" xfId="5" quotePrefix="1" applyNumberFormat="1" applyFont="1" applyFill="1" applyBorder="1" applyAlignment="1">
      <alignment horizontal="right"/>
    </xf>
    <xf numFmtId="188" fontId="11" fillId="6" borderId="0" xfId="3" applyNumberFormat="1" applyFont="1" applyFill="1" applyBorder="1" applyAlignment="1">
      <alignment horizontal="left" wrapText="1"/>
    </xf>
    <xf numFmtId="189" fontId="11" fillId="6" borderId="0" xfId="3" applyNumberFormat="1" applyFont="1" applyFill="1" applyBorder="1" applyAlignment="1">
      <alignment horizontal="left" wrapText="1"/>
    </xf>
    <xf numFmtId="1" fontId="11" fillId="6" borderId="0" xfId="3" applyNumberFormat="1" applyFont="1" applyFill="1" applyBorder="1" applyAlignment="1">
      <alignment horizontal="right" wrapText="1"/>
    </xf>
    <xf numFmtId="1" fontId="11" fillId="6" borderId="0" xfId="3" applyNumberFormat="1" applyFont="1" applyFill="1" applyBorder="1" applyAlignment="1">
      <alignment horizontal="left" wrapText="1"/>
    </xf>
    <xf numFmtId="2" fontId="11" fillId="6" borderId="0" xfId="3" applyNumberFormat="1" applyFont="1" applyFill="1" applyBorder="1" applyAlignment="1">
      <alignment horizontal="left" wrapText="1"/>
    </xf>
    <xf numFmtId="49" fontId="9" fillId="0" borderId="0" xfId="0" applyNumberFormat="1" applyFont="1" applyBorder="1" applyAlignment="1">
      <alignment horizontal="right" vertical="center"/>
    </xf>
    <xf numFmtId="188" fontId="9" fillId="6" borderId="0" xfId="3" applyNumberFormat="1" applyFont="1" applyFill="1" applyBorder="1" applyAlignment="1">
      <alignment horizontal="left" wrapText="1"/>
    </xf>
    <xf numFmtId="1" fontId="11" fillId="6" borderId="0" xfId="3" applyNumberFormat="1" applyFont="1" applyFill="1" applyBorder="1" applyAlignment="1">
      <alignment horizontal="right"/>
    </xf>
    <xf numFmtId="2" fontId="9" fillId="6" borderId="0" xfId="3" applyNumberFormat="1" applyFont="1" applyFill="1" applyBorder="1" applyAlignment="1">
      <alignment horizontal="left" wrapText="1"/>
    </xf>
    <xf numFmtId="11" fontId="9" fillId="0" borderId="0" xfId="0" applyNumberFormat="1" applyFont="1" applyFill="1" applyBorder="1" applyAlignment="1">
      <alignment horizontal="right"/>
    </xf>
    <xf numFmtId="49" fontId="9" fillId="4" borderId="0" xfId="3" applyNumberFormat="1" applyFont="1" applyFill="1" applyBorder="1" applyAlignment="1">
      <alignment horizontal="right"/>
    </xf>
    <xf numFmtId="49" fontId="9" fillId="5" borderId="0" xfId="3" applyNumberFormat="1" applyFont="1" applyFill="1" applyBorder="1" applyAlignment="1">
      <alignment horizontal="right"/>
    </xf>
    <xf numFmtId="49" fontId="9" fillId="0" borderId="0" xfId="0" applyNumberFormat="1" applyFont="1" applyFill="1" applyBorder="1" applyAlignment="1">
      <alignment horizontal="right" vertical="center"/>
    </xf>
    <xf numFmtId="49" fontId="9" fillId="0" borderId="0" xfId="0" applyNumberFormat="1" applyFont="1" applyFill="1" applyAlignment="1">
      <alignment horizontal="right" vertical="center"/>
    </xf>
    <xf numFmtId="0" fontId="9" fillId="0" borderId="0" xfId="0" applyFont="1" applyFill="1" applyBorder="1" applyAlignment="1">
      <alignment horizontal="left" vertical="top" wrapText="1"/>
    </xf>
    <xf numFmtId="0" fontId="9" fillId="0" borderId="0" xfId="0" applyNumberFormat="1" applyFont="1" applyBorder="1" applyAlignment="1">
      <alignment horizontal="left" vertical="top" wrapText="1"/>
    </xf>
    <xf numFmtId="188" fontId="9" fillId="0" borderId="0" xfId="0" applyNumberFormat="1" applyFont="1" applyBorder="1"/>
    <xf numFmtId="0" fontId="9" fillId="6" borderId="0" xfId="0" applyFont="1" applyFill="1" applyBorder="1"/>
    <xf numFmtId="0" fontId="9" fillId="6" borderId="0" xfId="0" applyFont="1" applyFill="1" applyBorder="1" applyAlignment="1">
      <alignment horizontal="right"/>
    </xf>
    <xf numFmtId="0" fontId="20" fillId="0" borderId="0" xfId="0" applyFont="1" applyFill="1" applyBorder="1"/>
    <xf numFmtId="1" fontId="20" fillId="6" borderId="0" xfId="0" quotePrefix="1" applyNumberFormat="1" applyFont="1" applyFill="1" applyBorder="1" applyAlignment="1">
      <alignment horizontal="right"/>
    </xf>
    <xf numFmtId="188" fontId="9" fillId="6" borderId="0" xfId="0" applyNumberFormat="1" applyFont="1" applyFill="1" applyBorder="1"/>
    <xf numFmtId="189" fontId="9" fillId="6" borderId="0" xfId="0" applyNumberFormat="1" applyFont="1" applyFill="1" applyBorder="1"/>
    <xf numFmtId="2" fontId="9" fillId="6" borderId="0" xfId="0" applyNumberFormat="1" applyFont="1" applyFill="1" applyBorder="1" applyAlignment="1">
      <alignment horizontal="right"/>
    </xf>
    <xf numFmtId="2" fontId="9" fillId="6" borderId="0" xfId="0" applyNumberFormat="1" applyFont="1" applyFill="1" applyBorder="1"/>
    <xf numFmtId="189" fontId="9" fillId="0" borderId="0" xfId="0" applyNumberFormat="1" applyFont="1" applyFill="1" applyBorder="1" applyAlignment="1">
      <alignment horizontal="left"/>
    </xf>
    <xf numFmtId="0" fontId="20" fillId="7" borderId="0" xfId="0" applyFont="1" applyFill="1" applyBorder="1"/>
    <xf numFmtId="0" fontId="9" fillId="7" borderId="0" xfId="0" applyFont="1" applyFill="1" applyBorder="1"/>
    <xf numFmtId="0" fontId="18" fillId="7" borderId="0" xfId="0" applyFont="1" applyFill="1" applyBorder="1"/>
    <xf numFmtId="0" fontId="9" fillId="7" borderId="0" xfId="0" applyFont="1" applyFill="1" applyBorder="1" applyAlignment="1">
      <alignment horizontal="left"/>
    </xf>
    <xf numFmtId="1" fontId="9" fillId="7" borderId="0" xfId="0" applyNumberFormat="1" applyFont="1" applyFill="1" applyBorder="1"/>
    <xf numFmtId="188" fontId="9" fillId="6" borderId="0" xfId="0" applyNumberFormat="1" applyFont="1" applyFill="1" applyBorder="1" applyAlignment="1">
      <alignment horizontal="right"/>
    </xf>
    <xf numFmtId="0" fontId="9" fillId="6" borderId="0" xfId="0" applyFont="1" applyFill="1" applyBorder="1" applyAlignment="1">
      <alignment horizontal="left"/>
    </xf>
    <xf numFmtId="0" fontId="9" fillId="0" borderId="0" xfId="0" applyFont="1" applyBorder="1"/>
    <xf numFmtId="1" fontId="9" fillId="0" borderId="0" xfId="0" applyNumberFormat="1" applyFont="1" applyBorder="1"/>
    <xf numFmtId="0" fontId="33" fillId="0" borderId="0" xfId="0" applyFont="1" applyFill="1" applyBorder="1"/>
    <xf numFmtId="0" fontId="33" fillId="6" borderId="0" xfId="0" applyFont="1" applyFill="1" applyBorder="1"/>
    <xf numFmtId="0" fontId="33" fillId="7" borderId="0" xfId="0" applyFont="1" applyFill="1" applyBorder="1"/>
    <xf numFmtId="188" fontId="21" fillId="6" borderId="0" xfId="0" applyNumberFormat="1" applyFont="1" applyFill="1" applyBorder="1" applyAlignment="1">
      <alignment horizontal="right"/>
    </xf>
    <xf numFmtId="189" fontId="21" fillId="6" borderId="0" xfId="0" applyNumberFormat="1" applyFont="1" applyFill="1" applyBorder="1"/>
    <xf numFmtId="2" fontId="21" fillId="6" borderId="0" xfId="0" applyNumberFormat="1" applyFont="1" applyFill="1" applyBorder="1"/>
    <xf numFmtId="0" fontId="9" fillId="0" borderId="0" xfId="0" applyFont="1"/>
    <xf numFmtId="0" fontId="9" fillId="0" borderId="0" xfId="0" applyNumberFormat="1" applyFont="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9" fillId="0" borderId="0" xfId="0" applyFont="1" applyFill="1"/>
    <xf numFmtId="0" fontId="9" fillId="0" borderId="0" xfId="0" applyFont="1" applyAlignment="1">
      <alignment horizontal="left" indent="1"/>
    </xf>
    <xf numFmtId="0" fontId="19" fillId="0" borderId="0" xfId="0" applyFont="1"/>
    <xf numFmtId="0" fontId="19" fillId="0" borderId="0" xfId="0" applyNumberFormat="1" applyFont="1" applyBorder="1" applyAlignment="1">
      <alignment horizontal="left" vertical="top" wrapText="1" readingOrder="1"/>
    </xf>
    <xf numFmtId="0" fontId="9" fillId="0" borderId="0" xfId="5" applyNumberFormat="1" applyFont="1" applyFill="1" applyBorder="1" applyAlignment="1">
      <alignment horizontal="left"/>
    </xf>
    <xf numFmtId="0" fontId="9" fillId="0" borderId="0" xfId="4" applyNumberFormat="1" applyFont="1" applyFill="1" applyBorder="1" applyAlignment="1"/>
    <xf numFmtId="0" fontId="9" fillId="0" borderId="0" xfId="0" applyFont="1" applyBorder="1" applyAlignment="1">
      <alignment horizontal="left"/>
    </xf>
    <xf numFmtId="0" fontId="19" fillId="0" borderId="0" xfId="5" applyNumberFormat="1" applyFont="1" applyFill="1" applyBorder="1" applyAlignment="1">
      <alignment horizontal="left"/>
    </xf>
    <xf numFmtId="0" fontId="22" fillId="0" borderId="0" xfId="0" applyFont="1" applyBorder="1"/>
    <xf numFmtId="0" fontId="20" fillId="0" borderId="0" xfId="0" applyFont="1" applyBorder="1"/>
    <xf numFmtId="0" fontId="20" fillId="0" borderId="0" xfId="0" applyFont="1"/>
    <xf numFmtId="0" fontId="20" fillId="0" borderId="0" xfId="0" applyFont="1" applyAlignment="1">
      <alignment wrapText="1"/>
    </xf>
    <xf numFmtId="0" fontId="22" fillId="0" borderId="0" xfId="0" applyFont="1"/>
    <xf numFmtId="0" fontId="21" fillId="0" borderId="0" xfId="0" applyFont="1" applyAlignment="1">
      <alignment vertical="top" wrapText="1"/>
    </xf>
    <xf numFmtId="0" fontId="21" fillId="0" borderId="0" xfId="0" applyFont="1" applyAlignment="1">
      <alignment horizontal="left" indent="1"/>
    </xf>
    <xf numFmtId="0" fontId="21" fillId="0" borderId="1" xfId="0" applyFont="1" applyBorder="1" applyAlignment="1">
      <alignment vertical="top" wrapText="1"/>
    </xf>
    <xf numFmtId="0" fontId="21" fillId="0" borderId="0" xfId="0" applyFont="1"/>
    <xf numFmtId="0" fontId="9" fillId="0" borderId="0" xfId="0" applyFont="1" applyAlignment="1">
      <alignment vertical="top" wrapText="1"/>
    </xf>
    <xf numFmtId="0" fontId="9" fillId="0" borderId="0" xfId="0" applyFont="1" applyBorder="1" applyAlignment="1">
      <alignment vertical="top" wrapText="1"/>
    </xf>
    <xf numFmtId="0" fontId="23" fillId="0" borderId="0" xfId="1" applyFont="1" applyAlignment="1" applyProtection="1">
      <alignment horizontal="right"/>
    </xf>
    <xf numFmtId="0" fontId="24" fillId="3" borderId="0" xfId="0" applyFont="1" applyFill="1" applyAlignment="1">
      <alignment wrapText="1"/>
    </xf>
    <xf numFmtId="0" fontId="25" fillId="3" borderId="0" xfId="0" applyFont="1" applyFill="1" applyAlignment="1">
      <alignment wrapText="1"/>
    </xf>
    <xf numFmtId="0" fontId="9" fillId="3" borderId="0" xfId="0" applyFont="1" applyFill="1" applyAlignment="1">
      <alignment wrapText="1"/>
    </xf>
    <xf numFmtId="0" fontId="26" fillId="3" borderId="0" xfId="0" applyFont="1" applyFill="1" applyAlignment="1">
      <alignment wrapText="1"/>
    </xf>
    <xf numFmtId="0" fontId="27" fillId="3" borderId="0" xfId="0" applyFont="1" applyFill="1" applyAlignment="1">
      <alignment wrapText="1"/>
    </xf>
    <xf numFmtId="0" fontId="23" fillId="3" borderId="0" xfId="1" applyFont="1" applyFill="1" applyAlignment="1" applyProtection="1">
      <alignment wrapText="1"/>
    </xf>
    <xf numFmtId="0" fontId="28" fillId="3" borderId="0" xfId="0" applyFont="1" applyFill="1" applyAlignment="1">
      <alignment wrapText="1"/>
    </xf>
    <xf numFmtId="0" fontId="15" fillId="0" borderId="0" xfId="0" applyNumberFormat="1" applyFont="1" applyAlignment="1">
      <alignment horizontal="left" vertical="top"/>
    </xf>
    <xf numFmtId="0" fontId="34" fillId="0" borderId="0" xfId="0" applyFont="1"/>
    <xf numFmtId="0" fontId="23" fillId="0" borderId="0" xfId="1" applyFont="1" applyAlignment="1" applyProtection="1"/>
    <xf numFmtId="0" fontId="15" fillId="0" borderId="0" xfId="0" applyFont="1"/>
    <xf numFmtId="0" fontId="29" fillId="0" borderId="0" xfId="0" applyFont="1"/>
    <xf numFmtId="0" fontId="15" fillId="0" borderId="0" xfId="0" applyFont="1" applyAlignment="1"/>
    <xf numFmtId="0" fontId="9" fillId="0" borderId="0" xfId="0" applyNumberFormat="1" applyFont="1" applyBorder="1" applyAlignment="1">
      <alignment horizontal="left" wrapText="1" readingOrder="1"/>
    </xf>
    <xf numFmtId="0" fontId="9" fillId="0" borderId="0" xfId="0" applyFont="1" applyBorder="1" applyAlignment="1">
      <alignment wrapText="1"/>
    </xf>
    <xf numFmtId="0" fontId="31" fillId="0" borderId="0" xfId="0" applyFont="1" applyBorder="1"/>
    <xf numFmtId="0" fontId="31" fillId="0" borderId="0" xfId="5" applyNumberFormat="1" applyFont="1" applyFill="1" applyBorder="1" applyAlignment="1">
      <alignment horizontal="left"/>
    </xf>
    <xf numFmtId="0" fontId="35" fillId="0" borderId="0" xfId="0" applyFont="1"/>
    <xf numFmtId="0" fontId="9" fillId="0" borderId="0" xfId="0" applyFont="1" applyFill="1" applyBorder="1" applyAlignment="1">
      <alignment wrapText="1"/>
    </xf>
    <xf numFmtId="0" fontId="9" fillId="0" borderId="0" xfId="0" applyFont="1" applyAlignment="1">
      <alignment wrapText="1"/>
    </xf>
    <xf numFmtId="0" fontId="20" fillId="0" borderId="0" xfId="5" applyNumberFormat="1" applyFont="1" applyFill="1" applyBorder="1" applyAlignment="1">
      <alignment horizontal="left" vertical="top" wrapText="1"/>
    </xf>
    <xf numFmtId="0" fontId="15" fillId="6"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20" fillId="0" borderId="0" xfId="0" applyFont="1" applyBorder="1" applyAlignment="1">
      <alignment horizontal="center" vertical="center" wrapText="1"/>
    </xf>
    <xf numFmtId="0" fontId="30" fillId="0" borderId="0" xfId="0" applyNumberFormat="1" applyFont="1" applyBorder="1" applyAlignment="1">
      <alignment horizontal="center" vertical="center" wrapText="1"/>
    </xf>
    <xf numFmtId="0" fontId="20" fillId="0" borderId="0" xfId="5" applyNumberFormat="1" applyFont="1" applyFill="1" applyBorder="1" applyAlignment="1">
      <alignment horizontal="center" vertical="center" wrapText="1"/>
    </xf>
    <xf numFmtId="0" fontId="30" fillId="0" borderId="0" xfId="5" applyNumberFormat="1" applyFont="1" applyFill="1" applyBorder="1" applyAlignment="1">
      <alignment horizontal="center" vertical="center" wrapText="1"/>
    </xf>
    <xf numFmtId="0" fontId="20" fillId="0" borderId="0" xfId="0" applyFont="1" applyFill="1" applyBorder="1" applyAlignment="1">
      <alignment horizontal="left" wrapText="1"/>
    </xf>
    <xf numFmtId="0" fontId="20" fillId="0" borderId="0" xfId="0" applyFont="1" applyBorder="1" applyAlignment="1">
      <alignment horizontal="left" wrapText="1"/>
    </xf>
    <xf numFmtId="0" fontId="32" fillId="0" borderId="0" xfId="0" applyFont="1" applyFill="1" applyBorder="1" applyAlignment="1">
      <alignment horizontal="center" vertical="center" wrapText="1"/>
    </xf>
    <xf numFmtId="0" fontId="32" fillId="0" borderId="0" xfId="0" applyNumberFormat="1" applyFont="1" applyBorder="1" applyAlignment="1">
      <alignment horizontal="center" vertical="center" wrapText="1"/>
    </xf>
    <xf numFmtId="0" fontId="32" fillId="0" borderId="0"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15" fillId="0" borderId="0" xfId="5" applyNumberFormat="1" applyFont="1" applyFill="1" applyBorder="1" applyAlignment="1">
      <alignment horizontal="center" vertical="center" wrapText="1"/>
    </xf>
    <xf numFmtId="0" fontId="32" fillId="0" borderId="0" xfId="5"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0" fillId="0" borderId="0" xfId="0" applyFill="1" applyBorder="1" applyAlignment="1">
      <alignment horizontal="right"/>
    </xf>
    <xf numFmtId="0" fontId="7" fillId="0" borderId="0" xfId="0" applyFont="1" applyFill="1" applyBorder="1" applyAlignment="1">
      <alignment horizontal="right"/>
    </xf>
    <xf numFmtId="188" fontId="9" fillId="7" borderId="0" xfId="0" applyNumberFormat="1" applyFont="1" applyFill="1" applyBorder="1"/>
    <xf numFmtId="2" fontId="9" fillId="7" borderId="0" xfId="5" quotePrefix="1" applyNumberFormat="1" applyFont="1" applyFill="1" applyBorder="1" applyAlignment="1"/>
    <xf numFmtId="0" fontId="36" fillId="0" borderId="0" xfId="0" applyFont="1" applyAlignment="1">
      <alignment horizontal="left"/>
    </xf>
    <xf numFmtId="0" fontId="20" fillId="0" borderId="0" xfId="0" applyNumberFormat="1" applyFont="1" applyAlignment="1">
      <alignment horizontal="left" vertical="top" wrapText="1"/>
    </xf>
    <xf numFmtId="0" fontId="20" fillId="0" borderId="0" xfId="0" applyNumberFormat="1" applyFont="1" applyAlignment="1">
      <alignment horizontal="left" vertical="top"/>
    </xf>
    <xf numFmtId="0" fontId="22" fillId="0" borderId="0" xfId="0" applyNumberFormat="1" applyFont="1" applyAlignment="1">
      <alignment horizontal="left" vertical="top"/>
    </xf>
    <xf numFmtId="49" fontId="22" fillId="0" borderId="0" xfId="0" applyNumberFormat="1" applyFont="1" applyBorder="1"/>
    <xf numFmtId="0" fontId="9" fillId="0" borderId="0" xfId="0" applyFont="1" applyProtection="1"/>
    <xf numFmtId="0" fontId="22" fillId="0" borderId="1" xfId="0" applyFont="1" applyBorder="1" applyAlignment="1">
      <alignment horizontal="center"/>
    </xf>
    <xf numFmtId="0" fontId="22" fillId="0" borderId="1" xfId="0" applyFont="1" applyFill="1" applyBorder="1" applyAlignment="1">
      <alignment horizontal="center" vertical="center" wrapText="1"/>
    </xf>
  </cellXfs>
  <cellStyles count="7">
    <cellStyle name="Lien hypertexte" xfId="1" builtinId="8"/>
    <cellStyle name="Normal" xfId="0" builtinId="0"/>
    <cellStyle name="Normal_archival DB- original data only" xfId="2"/>
    <cellStyle name="Normal_Ark1" xfId="3"/>
    <cellStyle name="Normal_Ark2" xfId="4"/>
    <cellStyle name="Standard_FDB602c" xfId="5"/>
    <cellStyle name="Style 1"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133349</xdr:rowOff>
    </xdr:from>
    <xdr:to>
      <xdr:col>19</xdr:col>
      <xdr:colOff>314325</xdr:colOff>
      <xdr:row>43</xdr:row>
      <xdr:rowOff>57149</xdr:rowOff>
    </xdr:to>
    <xdr:sp macro="" textlink="">
      <xdr:nvSpPr>
        <xdr:cNvPr id="2" name="Tekstvak 1"/>
        <xdr:cNvSpPr txBox="1"/>
      </xdr:nvSpPr>
      <xdr:spPr>
        <a:xfrm>
          <a:off x="200025" y="133349"/>
          <a:ext cx="11696700" cy="688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endParaRPr lang="nl-NL" sz="1100">
            <a:latin typeface="Verdana" pitchFamily="34" charset="0"/>
            <a:ea typeface="Verdana" pitchFamily="34" charset="0"/>
            <a:cs typeface="Verdana" pitchFamily="34" charset="0"/>
          </a:endParaRPr>
        </a:p>
        <a:p>
          <a:pPr algn="ctr"/>
          <a:r>
            <a:rPr lang="nl-NL" sz="4000" b="1" baseline="0">
              <a:latin typeface="Verdana" pitchFamily="34" charset="0"/>
              <a:ea typeface="Verdana" pitchFamily="34" charset="0"/>
              <a:cs typeface="Verdana" pitchFamily="34" charset="0"/>
            </a:rPr>
            <a:t>SMILING </a:t>
          </a:r>
          <a:r>
            <a:rPr lang="nl-NL" sz="4000" b="1" baseline="0">
              <a:solidFill>
                <a:schemeClr val="dk1"/>
              </a:solidFill>
              <a:latin typeface="Verdana" pitchFamily="34" charset="0"/>
              <a:ea typeface="Verdana" pitchFamily="34" charset="0"/>
              <a:cs typeface="Verdana" pitchFamily="34" charset="0"/>
            </a:rPr>
            <a:t>D3.5-a</a:t>
          </a:r>
        </a:p>
        <a:p>
          <a:pPr algn="ctr"/>
          <a:r>
            <a:rPr lang="nl-NL" sz="4000" b="1" baseline="0">
              <a:latin typeface="Verdana" pitchFamily="34" charset="0"/>
              <a:ea typeface="Verdana" pitchFamily="34" charset="0"/>
              <a:cs typeface="Verdana" pitchFamily="34" charset="0"/>
            </a:rPr>
            <a:t> Food composition table for Cambodia</a:t>
          </a:r>
        </a:p>
        <a:p>
          <a:endParaRPr lang="nl-NL" sz="2000" b="1">
            <a:latin typeface="Verdana" pitchFamily="34" charset="0"/>
            <a:ea typeface="Verdana" pitchFamily="34" charset="0"/>
            <a:cs typeface="Verdana" pitchFamily="34" charset="0"/>
          </a:endParaRPr>
        </a:p>
        <a:p>
          <a:pPr algn="ctr"/>
          <a:r>
            <a:rPr lang="nl-NL" sz="2000" b="1">
              <a:latin typeface="Verdana" pitchFamily="34" charset="0"/>
              <a:ea typeface="Verdana" pitchFamily="34" charset="0"/>
              <a:cs typeface="Verdana" pitchFamily="34" charset="0"/>
            </a:rPr>
            <a:t>Ministry of Agriculture, Forestry and Fisheries of Cambodia / Fisheries</a:t>
          </a:r>
          <a:r>
            <a:rPr lang="nl-NL" sz="2000" b="1" baseline="0">
              <a:latin typeface="Verdana" pitchFamily="34" charset="0"/>
              <a:ea typeface="Verdana" pitchFamily="34" charset="0"/>
              <a:cs typeface="Verdana" pitchFamily="34" charset="0"/>
            </a:rPr>
            <a:t> 	Administration/ </a:t>
          </a:r>
          <a:r>
            <a:rPr lang="nl-NL" sz="2000" b="1">
              <a:latin typeface="Verdana" pitchFamily="34" charset="0"/>
              <a:ea typeface="Verdana" pitchFamily="34" charset="0"/>
              <a:cs typeface="Verdana" pitchFamily="34" charset="0"/>
            </a:rPr>
            <a:t>Department of 	Fisheries Post-Harvest Technologies and 	Quality Control</a:t>
          </a:r>
        </a:p>
        <a:p>
          <a:pPr algn="ctr"/>
          <a:r>
            <a:rPr lang="nl-NL" sz="2000" b="1">
              <a:latin typeface="Verdana" pitchFamily="34" charset="0"/>
              <a:ea typeface="Verdana" pitchFamily="34" charset="0"/>
              <a:cs typeface="Verdana" pitchFamily="34" charset="0"/>
            </a:rPr>
            <a:t>Ministry of Health, Cambodia - National Maternal and Child Health Center</a:t>
          </a:r>
        </a:p>
        <a:p>
          <a:pPr algn="ctr"/>
          <a:r>
            <a:rPr lang="nl-NL" sz="2000" b="1">
              <a:latin typeface="Verdana" pitchFamily="34" charset="0"/>
              <a:ea typeface="Verdana" pitchFamily="34" charset="0"/>
              <a:cs typeface="Verdana" pitchFamily="34" charset="0"/>
            </a:rPr>
            <a:t>Wageningen University, Netherlands</a:t>
          </a:r>
        </a:p>
        <a:p>
          <a:pPr algn="ctr"/>
          <a:endParaRPr lang="nl-NL" sz="1600">
            <a:solidFill>
              <a:schemeClr val="dk1"/>
            </a:solidFill>
            <a:effectLst/>
            <a:latin typeface="Verdana" pitchFamily="34" charset="0"/>
            <a:ea typeface="Verdana" pitchFamily="34" charset="0"/>
            <a:cs typeface="Verdana" pitchFamily="34" charset="0"/>
          </a:endParaRPr>
        </a:p>
        <a:p>
          <a:pPr algn="ctr"/>
          <a:r>
            <a:rPr lang="nl-NL" sz="1600">
              <a:solidFill>
                <a:schemeClr val="dk1"/>
              </a:solidFill>
              <a:effectLst/>
              <a:latin typeface="Verdana" pitchFamily="34" charset="0"/>
              <a:ea typeface="Verdana" pitchFamily="34" charset="0"/>
              <a:cs typeface="Verdana" pitchFamily="34" charset="0"/>
            </a:rPr>
            <a:t>1 August 2013</a:t>
          </a:r>
        </a:p>
        <a:p>
          <a:endParaRPr lang="nl-NL" sz="2000" b="1">
            <a:latin typeface="Verdana" pitchFamily="34" charset="0"/>
            <a:ea typeface="Verdana" pitchFamily="34" charset="0"/>
            <a:cs typeface="Verdana" pitchFamily="34" charset="0"/>
          </a:endParaRPr>
        </a:p>
        <a:p>
          <a:endParaRPr lang="en-GB" sz="1100">
            <a:solidFill>
              <a:schemeClr val="dk1"/>
            </a:solidFill>
            <a:effectLst/>
            <a:latin typeface="+mn-lt"/>
            <a:ea typeface="+mn-ea"/>
            <a:cs typeface="+mn-cs"/>
          </a:endParaRPr>
        </a:p>
        <a:p>
          <a:pPr algn="ctr"/>
          <a:r>
            <a:rPr lang="en-GB" sz="1600">
              <a:solidFill>
                <a:schemeClr val="dk1"/>
              </a:solidFill>
              <a:effectLst/>
              <a:latin typeface="Verdana" pitchFamily="34" charset="0"/>
              <a:ea typeface="Verdana" pitchFamily="34" charset="0"/>
              <a:cs typeface="Verdana" pitchFamily="34" charset="0"/>
            </a:rPr>
            <a:t>SMILING is funded by the European Commission under the FP 7 Framework, Grant Agreement number 289616.</a:t>
          </a:r>
          <a:endParaRPr lang="nl-NL" sz="1600">
            <a:latin typeface="Verdana" pitchFamily="34" charset="0"/>
            <a:ea typeface="Verdana" pitchFamily="34" charset="0"/>
            <a:cs typeface="Verdana" pitchFamily="34" charset="0"/>
          </a:endParaRPr>
        </a:p>
      </xdr:txBody>
    </xdr:sp>
    <xdr:clientData/>
  </xdr:twoCellAnchor>
  <xdr:twoCellAnchor editAs="oneCell">
    <xdr:from>
      <xdr:col>0</xdr:col>
      <xdr:colOff>457200</xdr:colOff>
      <xdr:row>1</xdr:row>
      <xdr:rowOff>160020</xdr:rowOff>
    </xdr:from>
    <xdr:to>
      <xdr:col>3</xdr:col>
      <xdr:colOff>30480</xdr:colOff>
      <xdr:row>10</xdr:row>
      <xdr:rowOff>60960</xdr:rowOff>
    </xdr:to>
    <xdr:pic>
      <xdr:nvPicPr>
        <xdr:cNvPr id="12399" name="Afbeelding 2"/>
        <xdr:cNvPicPr>
          <a:picLocks noChangeAspect="1"/>
        </xdr:cNvPicPr>
      </xdr:nvPicPr>
      <xdr:blipFill>
        <a:blip xmlns:r="http://schemas.openxmlformats.org/officeDocument/2006/relationships" r:embed="rId1" cstate="print"/>
        <a:srcRect/>
        <a:stretch>
          <a:fillRect/>
        </a:stretch>
      </xdr:blipFill>
      <xdr:spPr bwMode="auto">
        <a:xfrm>
          <a:off x="457200" y="327660"/>
          <a:ext cx="1402080" cy="1409700"/>
        </a:xfrm>
        <a:prstGeom prst="rect">
          <a:avLst/>
        </a:prstGeom>
        <a:noFill/>
        <a:ln w="9525">
          <a:noFill/>
          <a:miter lim="800000"/>
          <a:headEnd/>
          <a:tailEnd/>
        </a:ln>
      </xdr:spPr>
    </xdr:pic>
    <xdr:clientData/>
  </xdr:twoCellAnchor>
  <xdr:twoCellAnchor editAs="oneCell">
    <xdr:from>
      <xdr:col>3</xdr:col>
      <xdr:colOff>304800</xdr:colOff>
      <xdr:row>1</xdr:row>
      <xdr:rowOff>106680</xdr:rowOff>
    </xdr:from>
    <xdr:to>
      <xdr:col>5</xdr:col>
      <xdr:colOff>502920</xdr:colOff>
      <xdr:row>10</xdr:row>
      <xdr:rowOff>76200</xdr:rowOff>
    </xdr:to>
    <xdr:pic>
      <xdr:nvPicPr>
        <xdr:cNvPr id="12400" name="Afbeelding 10"/>
        <xdr:cNvPicPr>
          <a:picLocks noChangeAspect="1"/>
        </xdr:cNvPicPr>
      </xdr:nvPicPr>
      <xdr:blipFill>
        <a:blip xmlns:r="http://schemas.openxmlformats.org/officeDocument/2006/relationships" r:embed="rId2" cstate="print"/>
        <a:srcRect/>
        <a:stretch>
          <a:fillRect/>
        </a:stretch>
      </xdr:blipFill>
      <xdr:spPr bwMode="auto">
        <a:xfrm>
          <a:off x="2133600" y="274320"/>
          <a:ext cx="1417320" cy="1478280"/>
        </a:xfrm>
        <a:prstGeom prst="rect">
          <a:avLst/>
        </a:prstGeom>
        <a:noFill/>
        <a:ln w="9525">
          <a:noFill/>
          <a:miter lim="800000"/>
          <a:headEnd/>
          <a:tailEnd/>
        </a:ln>
      </xdr:spPr>
    </xdr:pic>
    <xdr:clientData/>
  </xdr:twoCellAnchor>
  <xdr:twoCellAnchor editAs="oneCell">
    <xdr:from>
      <xdr:col>6</xdr:col>
      <xdr:colOff>213360</xdr:colOff>
      <xdr:row>3</xdr:row>
      <xdr:rowOff>30480</xdr:rowOff>
    </xdr:from>
    <xdr:to>
      <xdr:col>10</xdr:col>
      <xdr:colOff>594360</xdr:colOff>
      <xdr:row>6</xdr:row>
      <xdr:rowOff>38100</xdr:rowOff>
    </xdr:to>
    <xdr:pic>
      <xdr:nvPicPr>
        <xdr:cNvPr id="12401" name="Afbeelding 14"/>
        <xdr:cNvPicPr>
          <a:picLocks noChangeAspect="1"/>
        </xdr:cNvPicPr>
      </xdr:nvPicPr>
      <xdr:blipFill>
        <a:blip xmlns:r="http://schemas.openxmlformats.org/officeDocument/2006/relationships" r:embed="rId3" cstate="print"/>
        <a:srcRect/>
        <a:stretch>
          <a:fillRect/>
        </a:stretch>
      </xdr:blipFill>
      <xdr:spPr bwMode="auto">
        <a:xfrm>
          <a:off x="3870960" y="533400"/>
          <a:ext cx="2819400" cy="5105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kuong.kh@gmail.com" TargetMode="External"/><Relationship Id="rId1" Type="http://schemas.openxmlformats.org/officeDocument/2006/relationships/hyperlink" Target="mailto:fia.seyh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opyright@fao.org" TargetMode="External"/><Relationship Id="rId1" Type="http://schemas.openxmlformats.org/officeDocument/2006/relationships/hyperlink" Target="http://www.fao.org/corp/copyright/en/" TargetMode="External"/></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C45" sqref="C45"/>
    </sheetView>
  </sheetViews>
  <sheetFormatPr baseColWidth="10" defaultColWidth="8.88671875" defaultRowHeight="13.2"/>
  <sheetData/>
  <sheetProtection password="E1F8" sheet="1" formatCells="0" formatColumns="0" formatRows="0" insertColumns="0" insertRows="0" insertHyperlinks="0" deleteColumns="0" deleteRows="0" sort="0" autoFilter="0" pivotTables="0"/>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D34"/>
  <sheetViews>
    <sheetView workbookViewId="0">
      <selection sqref="A1:IV65536"/>
    </sheetView>
  </sheetViews>
  <sheetFormatPr baseColWidth="10" defaultColWidth="8.88671875" defaultRowHeight="13.2"/>
  <cols>
    <col min="1" max="1" width="11.6640625" customWidth="1"/>
    <col min="2" max="2" width="16.88671875" bestFit="1" customWidth="1"/>
  </cols>
  <sheetData>
    <row r="1" spans="1:4" ht="16.2">
      <c r="A1" s="123" t="s">
        <v>2186</v>
      </c>
    </row>
    <row r="2" spans="1:4">
      <c r="A2" s="2"/>
    </row>
    <row r="3" spans="1:4" ht="13.8">
      <c r="A3" s="139" t="s">
        <v>2172</v>
      </c>
      <c r="B3" s="108"/>
      <c r="C3" s="108"/>
      <c r="D3" s="108"/>
    </row>
    <row r="4" spans="1:4" ht="13.8">
      <c r="A4" s="139"/>
      <c r="B4" s="108" t="s">
        <v>2173</v>
      </c>
      <c r="C4" s="108"/>
      <c r="D4" s="108"/>
    </row>
    <row r="5" spans="1:4">
      <c r="A5" s="108"/>
      <c r="B5" s="108" t="s">
        <v>2176</v>
      </c>
      <c r="C5" s="140"/>
      <c r="D5" s="108"/>
    </row>
    <row r="6" spans="1:4">
      <c r="A6" s="108"/>
      <c r="B6" s="108" t="s">
        <v>2175</v>
      </c>
      <c r="C6" s="140"/>
      <c r="D6" s="108"/>
    </row>
    <row r="7" spans="1:4">
      <c r="A7" s="108"/>
      <c r="B7" s="108" t="s">
        <v>2174</v>
      </c>
      <c r="C7" s="140"/>
      <c r="D7" s="108"/>
    </row>
    <row r="8" spans="1:4">
      <c r="A8" s="108"/>
      <c r="B8" s="108" t="s">
        <v>2299</v>
      </c>
      <c r="C8" s="108"/>
      <c r="D8" s="108"/>
    </row>
    <row r="9" spans="1:4">
      <c r="A9" s="108"/>
      <c r="B9" s="108"/>
      <c r="C9" s="108"/>
      <c r="D9" s="108"/>
    </row>
    <row r="10" spans="1:4" ht="13.8">
      <c r="A10" s="139" t="s">
        <v>2177</v>
      </c>
      <c r="B10" s="108"/>
      <c r="C10" s="108"/>
      <c r="D10" s="108"/>
    </row>
    <row r="11" spans="1:4">
      <c r="A11" s="108"/>
      <c r="B11" s="108" t="s">
        <v>2178</v>
      </c>
      <c r="C11" s="140"/>
      <c r="D11" s="108"/>
    </row>
    <row r="12" spans="1:4">
      <c r="A12" s="108"/>
      <c r="B12" s="108" t="s">
        <v>2179</v>
      </c>
      <c r="C12" s="140"/>
      <c r="D12" s="108"/>
    </row>
    <row r="13" spans="1:4">
      <c r="A13" s="108"/>
      <c r="B13" s="108"/>
      <c r="C13" s="108"/>
      <c r="D13" s="108"/>
    </row>
    <row r="14" spans="1:4">
      <c r="A14" s="108"/>
      <c r="B14" s="108"/>
      <c r="C14" s="108"/>
      <c r="D14" s="108"/>
    </row>
    <row r="15" spans="1:4" ht="13.8">
      <c r="A15" s="139" t="s">
        <v>2180</v>
      </c>
      <c r="B15" s="108"/>
      <c r="C15" s="108"/>
      <c r="D15" s="108"/>
    </row>
    <row r="16" spans="1:4">
      <c r="A16" s="108"/>
      <c r="B16" s="108" t="s">
        <v>2181</v>
      </c>
      <c r="C16" s="108"/>
      <c r="D16" s="108"/>
    </row>
    <row r="17" spans="1:4">
      <c r="A17" s="108"/>
      <c r="B17" s="108" t="s">
        <v>2182</v>
      </c>
      <c r="C17" s="108"/>
      <c r="D17" s="108"/>
    </row>
    <row r="18" spans="1:4">
      <c r="A18" s="108"/>
      <c r="B18" s="108" t="s">
        <v>2183</v>
      </c>
      <c r="C18" s="108"/>
      <c r="D18" s="108"/>
    </row>
    <row r="19" spans="1:4">
      <c r="A19" s="108"/>
      <c r="B19" s="108" t="s">
        <v>2185</v>
      </c>
      <c r="C19" s="108"/>
      <c r="D19" s="108"/>
    </row>
    <row r="20" spans="1:4">
      <c r="A20" s="108"/>
      <c r="B20" s="108" t="s">
        <v>2184</v>
      </c>
      <c r="C20" s="108"/>
      <c r="D20" s="108"/>
    </row>
    <row r="21" spans="1:4">
      <c r="A21" s="108"/>
      <c r="B21" s="108"/>
      <c r="C21" s="108"/>
      <c r="D21" s="108"/>
    </row>
    <row r="22" spans="1:4" ht="13.8">
      <c r="A22" s="139" t="s">
        <v>2300</v>
      </c>
      <c r="B22" s="108"/>
      <c r="C22" s="108"/>
      <c r="D22" s="108"/>
    </row>
    <row r="23" spans="1:4">
      <c r="B23" s="108" t="s">
        <v>2302</v>
      </c>
      <c r="C23" s="108"/>
      <c r="D23" s="108"/>
    </row>
    <row r="24" spans="1:4">
      <c r="A24" s="108"/>
      <c r="B24" s="108"/>
      <c r="C24" s="108"/>
      <c r="D24" s="108"/>
    </row>
    <row r="25" spans="1:4">
      <c r="A25" s="108"/>
      <c r="B25" s="108"/>
      <c r="C25" s="108"/>
      <c r="D25" s="108"/>
    </row>
    <row r="26" spans="1:4" ht="13.8">
      <c r="A26" s="139" t="s">
        <v>2301</v>
      </c>
      <c r="B26" s="108"/>
      <c r="C26" s="108"/>
      <c r="D26" s="108"/>
    </row>
    <row r="27" spans="1:4">
      <c r="A27" s="179">
        <v>1</v>
      </c>
      <c r="B27" s="179" t="s">
        <v>2173</v>
      </c>
      <c r="C27" s="108"/>
      <c r="D27" s="108"/>
    </row>
    <row r="28" spans="1:4">
      <c r="A28" s="179" t="s">
        <v>2187</v>
      </c>
      <c r="B28" s="179" t="s">
        <v>2294</v>
      </c>
      <c r="C28" s="108"/>
      <c r="D28" s="108"/>
    </row>
    <row r="29" spans="1:4">
      <c r="A29" s="179" t="s">
        <v>2188</v>
      </c>
      <c r="B29" s="179" t="s">
        <v>2295</v>
      </c>
      <c r="C29" s="108"/>
      <c r="D29" s="108"/>
    </row>
    <row r="30" spans="1:4">
      <c r="A30" s="179" t="s">
        <v>2189</v>
      </c>
      <c r="B30" s="179" t="s">
        <v>2296</v>
      </c>
    </row>
    <row r="31" spans="1:4">
      <c r="A31" s="179">
        <v>2</v>
      </c>
      <c r="B31" s="179" t="s">
        <v>2176</v>
      </c>
    </row>
    <row r="32" spans="1:4">
      <c r="A32" s="179" t="s">
        <v>2187</v>
      </c>
      <c r="B32" s="179" t="s">
        <v>2294</v>
      </c>
    </row>
    <row r="33" spans="1:2">
      <c r="A33" s="179" t="s">
        <v>2188</v>
      </c>
      <c r="B33" s="179" t="s">
        <v>2298</v>
      </c>
    </row>
    <row r="34" spans="1:2">
      <c r="A34" s="179" t="s">
        <v>2189</v>
      </c>
      <c r="B34" s="179" t="s">
        <v>2297</v>
      </c>
    </row>
  </sheetData>
  <sheetProtection password="E1F8" sheet="1" formatCells="0" formatColumns="0" formatRows="0" insertColumns="0" insertRows="0" insertHyperlinks="0" deleteColumns="0" deleteRows="0" sort="0" autoFilter="0" pivotTables="0"/>
  <hyperlinks>
    <hyperlink ref="B29" r:id="rId1"/>
    <hyperlink ref="B33"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77"/>
  <sheetViews>
    <sheetView workbookViewId="0">
      <selection sqref="A1:IV65536"/>
    </sheetView>
  </sheetViews>
  <sheetFormatPr baseColWidth="10" defaultColWidth="9.109375" defaultRowHeight="12.6"/>
  <cols>
    <col min="1" max="1" width="33.44140625" style="108" customWidth="1"/>
    <col min="2" max="2" width="50" style="108" customWidth="1"/>
    <col min="3" max="8" width="9.109375" style="108"/>
    <col min="9" max="9" width="27.44140625" style="108" customWidth="1"/>
    <col min="10" max="16384" width="9.109375" style="108"/>
  </cols>
  <sheetData>
    <row r="1" spans="1:2" ht="16.2">
      <c r="A1" s="123" t="s">
        <v>2303</v>
      </c>
    </row>
    <row r="2" spans="1:2" ht="16.2">
      <c r="A2" s="123"/>
    </row>
    <row r="3" spans="1:2" ht="13.8">
      <c r="A3" s="141" t="s">
        <v>2142</v>
      </c>
    </row>
    <row r="4" spans="1:2" ht="25.2">
      <c r="A4" s="108" t="s">
        <v>375</v>
      </c>
      <c r="B4" s="150" t="s">
        <v>386</v>
      </c>
    </row>
    <row r="5" spans="1:2" ht="25.2">
      <c r="A5" s="108" t="s">
        <v>357</v>
      </c>
      <c r="B5" s="150" t="s">
        <v>387</v>
      </c>
    </row>
    <row r="6" spans="1:2" ht="25.2">
      <c r="A6" s="108" t="s">
        <v>358</v>
      </c>
      <c r="B6" s="150" t="s">
        <v>388</v>
      </c>
    </row>
    <row r="7" spans="1:2">
      <c r="A7" s="108" t="s">
        <v>359</v>
      </c>
      <c r="B7" s="150" t="s">
        <v>392</v>
      </c>
    </row>
    <row r="9" spans="1:2" ht="13.8">
      <c r="A9" s="141" t="s">
        <v>355</v>
      </c>
    </row>
    <row r="10" spans="1:2">
      <c r="A10" s="108" t="s">
        <v>391</v>
      </c>
      <c r="B10" s="108" t="s">
        <v>165</v>
      </c>
    </row>
    <row r="11" spans="1:2">
      <c r="A11" s="108" t="s">
        <v>389</v>
      </c>
      <c r="B11" s="108" t="s">
        <v>356</v>
      </c>
    </row>
    <row r="13" spans="1:2" s="121" customFormat="1" ht="13.8">
      <c r="A13" s="141" t="s">
        <v>170</v>
      </c>
    </row>
    <row r="14" spans="1:2">
      <c r="A14" s="108" t="s">
        <v>416</v>
      </c>
      <c r="B14" s="108" t="s">
        <v>166</v>
      </c>
    </row>
    <row r="15" spans="1:2">
      <c r="A15" s="108" t="s">
        <v>171</v>
      </c>
      <c r="B15" s="108" t="s">
        <v>172</v>
      </c>
    </row>
    <row r="16" spans="1:2">
      <c r="A16" s="108" t="s">
        <v>301</v>
      </c>
      <c r="B16" s="108" t="s">
        <v>384</v>
      </c>
    </row>
    <row r="17" spans="1:9">
      <c r="A17" s="48" t="s">
        <v>421</v>
      </c>
      <c r="B17" s="48" t="s">
        <v>167</v>
      </c>
    </row>
    <row r="18" spans="1:9">
      <c r="A18" s="48" t="s">
        <v>420</v>
      </c>
      <c r="B18" s="48" t="s">
        <v>168</v>
      </c>
    </row>
    <row r="19" spans="1:9">
      <c r="A19" s="111" t="s">
        <v>297</v>
      </c>
      <c r="B19" s="111" t="s">
        <v>169</v>
      </c>
    </row>
    <row r="20" spans="1:9" s="121" customFormat="1" ht="16.2" hidden="1">
      <c r="A20" s="121" t="s">
        <v>363</v>
      </c>
      <c r="H20" s="124"/>
      <c r="I20" s="124"/>
    </row>
    <row r="21" spans="1:9" ht="16.2" hidden="1">
      <c r="A21" s="108" t="s">
        <v>369</v>
      </c>
      <c r="H21" s="124"/>
      <c r="I21" s="124"/>
    </row>
    <row r="22" spans="1:9" ht="16.2" hidden="1">
      <c r="A22" s="108" t="s">
        <v>364</v>
      </c>
      <c r="B22" s="108" t="s">
        <v>365</v>
      </c>
      <c r="H22" s="124"/>
      <c r="I22" s="124"/>
    </row>
    <row r="23" spans="1:9" ht="16.2" hidden="1">
      <c r="A23" s="108" t="s">
        <v>366</v>
      </c>
      <c r="B23" s="108" t="s">
        <v>362</v>
      </c>
      <c r="H23" s="124"/>
      <c r="I23" s="124"/>
    </row>
    <row r="24" spans="1:9" ht="16.2" hidden="1">
      <c r="A24" s="108" t="s">
        <v>368</v>
      </c>
      <c r="B24" s="108" t="s">
        <v>367</v>
      </c>
      <c r="H24" s="124"/>
      <c r="I24" s="124"/>
    </row>
    <row r="25" spans="1:9" ht="16.2" hidden="1">
      <c r="H25" s="124"/>
      <c r="I25" s="124"/>
    </row>
    <row r="26" spans="1:9" ht="16.2" hidden="1">
      <c r="A26" s="123" t="s">
        <v>376</v>
      </c>
      <c r="H26" s="124"/>
      <c r="I26" s="124"/>
    </row>
    <row r="27" spans="1:9" ht="16.2" hidden="1">
      <c r="A27" s="125" t="s">
        <v>393</v>
      </c>
      <c r="B27" s="125" t="s">
        <v>405</v>
      </c>
      <c r="H27" s="124"/>
      <c r="I27" s="124"/>
    </row>
    <row r="28" spans="1:9" ht="16.2" hidden="1">
      <c r="A28" s="125" t="s">
        <v>394</v>
      </c>
      <c r="B28" s="125" t="s">
        <v>406</v>
      </c>
      <c r="H28" s="124"/>
      <c r="I28" s="124"/>
    </row>
    <row r="29" spans="1:9" ht="16.8" hidden="1" thickBot="1">
      <c r="A29" s="125" t="s">
        <v>395</v>
      </c>
      <c r="B29" s="125" t="s">
        <v>404</v>
      </c>
      <c r="H29" s="126"/>
      <c r="I29" s="126"/>
    </row>
    <row r="30" spans="1:9" ht="16.2" hidden="1">
      <c r="A30" s="125" t="s">
        <v>396</v>
      </c>
      <c r="B30" s="125" t="s">
        <v>407</v>
      </c>
    </row>
    <row r="31" spans="1:9" ht="16.2" hidden="1">
      <c r="A31" s="125" t="s">
        <v>397</v>
      </c>
      <c r="B31" s="125" t="s">
        <v>408</v>
      </c>
    </row>
    <row r="32" spans="1:9" ht="16.2" hidden="1">
      <c r="A32" s="125" t="s">
        <v>398</v>
      </c>
      <c r="B32" s="125" t="s">
        <v>409</v>
      </c>
    </row>
    <row r="33" spans="1:2" ht="16.2" hidden="1">
      <c r="A33" s="125" t="s">
        <v>399</v>
      </c>
      <c r="B33" s="125" t="s">
        <v>410</v>
      </c>
    </row>
    <row r="34" spans="1:2" ht="16.2" hidden="1">
      <c r="A34" s="125" t="s">
        <v>400</v>
      </c>
      <c r="B34" s="125" t="s">
        <v>411</v>
      </c>
    </row>
    <row r="35" spans="1:2" ht="16.2" hidden="1">
      <c r="A35" s="125" t="s">
        <v>401</v>
      </c>
      <c r="B35" s="125" t="s">
        <v>412</v>
      </c>
    </row>
    <row r="36" spans="1:2" ht="16.2" hidden="1">
      <c r="A36" s="125" t="s">
        <v>402</v>
      </c>
      <c r="B36" s="125" t="s">
        <v>413</v>
      </c>
    </row>
    <row r="37" spans="1:2" ht="16.2" hidden="1">
      <c r="A37" s="127" t="s">
        <v>403</v>
      </c>
      <c r="B37" s="127" t="s">
        <v>414</v>
      </c>
    </row>
    <row r="39" spans="1:2" ht="13.8">
      <c r="A39" s="141" t="s">
        <v>1351</v>
      </c>
    </row>
    <row r="40" spans="1:2">
      <c r="A40" s="108" t="s">
        <v>372</v>
      </c>
      <c r="B40" s="108" t="s">
        <v>1359</v>
      </c>
    </row>
    <row r="41" spans="1:2">
      <c r="A41" s="108" t="s">
        <v>1352</v>
      </c>
      <c r="B41" s="108" t="s">
        <v>1360</v>
      </c>
    </row>
    <row r="42" spans="1:2">
      <c r="A42" s="108" t="s">
        <v>390</v>
      </c>
      <c r="B42" s="108" t="s">
        <v>1361</v>
      </c>
    </row>
    <row r="43" spans="1:2">
      <c r="A43" s="108" t="s">
        <v>350</v>
      </c>
      <c r="B43" s="108" t="s">
        <v>1362</v>
      </c>
    </row>
    <row r="44" spans="1:2">
      <c r="A44" s="108" t="s">
        <v>371</v>
      </c>
      <c r="B44" s="108" t="s">
        <v>1363</v>
      </c>
    </row>
    <row r="45" spans="1:2">
      <c r="A45" s="108" t="s">
        <v>389</v>
      </c>
      <c r="B45" s="108" t="s">
        <v>1364</v>
      </c>
    </row>
    <row r="46" spans="1:2">
      <c r="A46" s="108" t="s">
        <v>1353</v>
      </c>
      <c r="B46" s="108" t="s">
        <v>1365</v>
      </c>
    </row>
    <row r="47" spans="1:2">
      <c r="A47" s="108" t="s">
        <v>1354</v>
      </c>
      <c r="B47" s="108" t="s">
        <v>1366</v>
      </c>
    </row>
    <row r="48" spans="1:2">
      <c r="A48" s="108" t="s">
        <v>1355</v>
      </c>
      <c r="B48" s="108" t="s">
        <v>1367</v>
      </c>
    </row>
    <row r="49" spans="1:2">
      <c r="A49" s="108" t="s">
        <v>1356</v>
      </c>
      <c r="B49" s="108" t="s">
        <v>1368</v>
      </c>
    </row>
    <row r="50" spans="1:2">
      <c r="A50" s="108" t="s">
        <v>1357</v>
      </c>
      <c r="B50" s="108" t="s">
        <v>1369</v>
      </c>
    </row>
    <row r="51" spans="1:2">
      <c r="A51" s="108" t="s">
        <v>334</v>
      </c>
      <c r="B51" s="108" t="s">
        <v>1370</v>
      </c>
    </row>
    <row r="52" spans="1:2">
      <c r="A52" s="108" t="s">
        <v>1358</v>
      </c>
      <c r="B52" s="108" t="s">
        <v>1371</v>
      </c>
    </row>
    <row r="53" spans="1:2">
      <c r="A53" s="108" t="s">
        <v>373</v>
      </c>
      <c r="B53" s="108" t="s">
        <v>1372</v>
      </c>
    </row>
    <row r="55" spans="1:2" ht="13.8">
      <c r="A55" s="141" t="s">
        <v>1350</v>
      </c>
    </row>
    <row r="56" spans="1:2">
      <c r="A56" s="108" t="s">
        <v>1373</v>
      </c>
      <c r="B56" s="108" t="s">
        <v>1374</v>
      </c>
    </row>
    <row r="57" spans="1:2">
      <c r="A57" s="108" t="s">
        <v>360</v>
      </c>
      <c r="B57" s="108" t="s">
        <v>361</v>
      </c>
    </row>
    <row r="58" spans="1:2" ht="13.8">
      <c r="A58" s="142"/>
    </row>
    <row r="59" spans="1:2" ht="13.8">
      <c r="A59" s="143" t="s">
        <v>320</v>
      </c>
    </row>
    <row r="60" spans="1:2">
      <c r="A60" s="128" t="s">
        <v>321</v>
      </c>
      <c r="B60" s="128" t="s">
        <v>322</v>
      </c>
    </row>
    <row r="61" spans="1:2">
      <c r="A61" s="128" t="s">
        <v>323</v>
      </c>
      <c r="B61" s="128" t="s">
        <v>324</v>
      </c>
    </row>
    <row r="62" spans="1:2">
      <c r="A62" s="128" t="s">
        <v>374</v>
      </c>
      <c r="B62" s="128" t="s">
        <v>325</v>
      </c>
    </row>
    <row r="63" spans="1:2">
      <c r="A63" s="128" t="s">
        <v>326</v>
      </c>
      <c r="B63" s="128" t="s">
        <v>327</v>
      </c>
    </row>
    <row r="64" spans="1:2" hidden="1">
      <c r="A64" s="128" t="s">
        <v>328</v>
      </c>
      <c r="B64" s="128" t="s">
        <v>329</v>
      </c>
    </row>
    <row r="65" spans="1:2" hidden="1">
      <c r="A65" s="128" t="s">
        <v>330</v>
      </c>
      <c r="B65" s="128" t="s">
        <v>331</v>
      </c>
    </row>
    <row r="66" spans="1:2" hidden="1">
      <c r="A66" s="128" t="s">
        <v>332</v>
      </c>
      <c r="B66" s="128" t="s">
        <v>333</v>
      </c>
    </row>
    <row r="67" spans="1:2" hidden="1">
      <c r="A67" s="128" t="s">
        <v>334</v>
      </c>
      <c r="B67" s="128" t="s">
        <v>335</v>
      </c>
    </row>
    <row r="68" spans="1:2" hidden="1">
      <c r="A68" s="128" t="s">
        <v>336</v>
      </c>
      <c r="B68" s="128" t="s">
        <v>337</v>
      </c>
    </row>
    <row r="69" spans="1:2" hidden="1">
      <c r="A69" s="128" t="s">
        <v>338</v>
      </c>
      <c r="B69" s="128" t="s">
        <v>339</v>
      </c>
    </row>
    <row r="70" spans="1:2" hidden="1">
      <c r="A70" s="128" t="s">
        <v>340</v>
      </c>
      <c r="B70" s="128" t="s">
        <v>341</v>
      </c>
    </row>
    <row r="71" spans="1:2">
      <c r="A71" s="128" t="s">
        <v>342</v>
      </c>
      <c r="B71" s="128" t="s">
        <v>343</v>
      </c>
    </row>
    <row r="72" spans="1:2">
      <c r="A72" s="128" t="s">
        <v>344</v>
      </c>
      <c r="B72" s="128" t="s">
        <v>345</v>
      </c>
    </row>
    <row r="73" spans="1:2" hidden="1">
      <c r="A73" s="128" t="s">
        <v>346</v>
      </c>
      <c r="B73" s="128" t="s">
        <v>347</v>
      </c>
    </row>
    <row r="74" spans="1:2" hidden="1">
      <c r="A74" s="128" t="s">
        <v>391</v>
      </c>
      <c r="B74" s="128" t="s">
        <v>348</v>
      </c>
    </row>
    <row r="75" spans="1:2">
      <c r="A75" s="129" t="s">
        <v>319</v>
      </c>
      <c r="B75" s="129" t="s">
        <v>349</v>
      </c>
    </row>
    <row r="77" spans="1:2" ht="13.8">
      <c r="A77" s="141"/>
    </row>
  </sheetData>
  <sheetProtection password="E1F8" sheet="1" formatCells="0" formatColumns="0" formatRows="0" insertColumns="0" insertRows="0" insertHyperlinks="0" deleteColumns="0" deleteRows="0" sort="0" autoFilter="0" pivotTables="0"/>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F180"/>
  <sheetViews>
    <sheetView tabSelected="1" workbookViewId="0">
      <pane xSplit="1" ySplit="3" topLeftCell="B168" activePane="bottomRight" state="frozen"/>
      <selection pane="topRight" activeCell="B1" sqref="B1"/>
      <selection pane="bottomLeft" activeCell="A2" sqref="A2"/>
      <selection pane="bottomRight" sqref="A1:G180"/>
    </sheetView>
  </sheetViews>
  <sheetFormatPr baseColWidth="10" defaultColWidth="8.88671875" defaultRowHeight="13.2"/>
  <cols>
    <col min="1" max="1" width="24.5546875" style="12" customWidth="1"/>
    <col min="2" max="2" width="47.5546875" style="11" customWidth="1"/>
    <col min="3" max="3" width="6" bestFit="1" customWidth="1"/>
    <col min="4" max="4" width="27.77734375" customWidth="1"/>
    <col min="5" max="5" width="14.5546875" customWidth="1"/>
    <col min="6" max="6" width="13.5546875" customWidth="1"/>
  </cols>
  <sheetData>
    <row r="1" spans="1:6" s="108" customFormat="1" ht="16.2">
      <c r="A1" s="119" t="s">
        <v>2304</v>
      </c>
      <c r="B1" s="100"/>
    </row>
    <row r="2" spans="1:6" s="108" customFormat="1" ht="16.2">
      <c r="A2" s="119"/>
      <c r="B2" s="100"/>
    </row>
    <row r="3" spans="1:6" s="121" customFormat="1" ht="37.799999999999997">
      <c r="A3" s="120" t="s">
        <v>173</v>
      </c>
      <c r="B3" s="120" t="s">
        <v>1</v>
      </c>
      <c r="C3" s="121" t="s">
        <v>2</v>
      </c>
      <c r="D3" s="121" t="s">
        <v>3</v>
      </c>
      <c r="E3" s="122" t="s">
        <v>2199</v>
      </c>
      <c r="F3" s="122" t="s">
        <v>2200</v>
      </c>
    </row>
    <row r="4" spans="1:6" s="108" customFormat="1" ht="12.6">
      <c r="A4" s="146" t="s">
        <v>2198</v>
      </c>
      <c r="B4" s="100"/>
    </row>
    <row r="5" spans="1:6" s="2" customFormat="1" ht="25.8">
      <c r="A5" s="48" t="s">
        <v>2192</v>
      </c>
      <c r="B5" s="100" t="s">
        <v>1377</v>
      </c>
      <c r="C5" s="108" t="s">
        <v>344</v>
      </c>
      <c r="D5" s="150" t="s">
        <v>1378</v>
      </c>
      <c r="E5" s="108">
        <v>0</v>
      </c>
      <c r="F5" s="108">
        <v>3</v>
      </c>
    </row>
    <row r="6" spans="1:6" s="2" customFormat="1" hidden="1">
      <c r="A6" s="48" t="s">
        <v>382</v>
      </c>
      <c r="B6" s="100" t="s">
        <v>214</v>
      </c>
      <c r="C6" s="108" t="s">
        <v>300</v>
      </c>
      <c r="D6" s="108"/>
      <c r="E6" s="108">
        <v>2</v>
      </c>
      <c r="F6" s="108"/>
    </row>
    <row r="7" spans="1:6" s="2" customFormat="1" hidden="1">
      <c r="A7" s="48" t="s">
        <v>380</v>
      </c>
      <c r="B7" s="100" t="s">
        <v>215</v>
      </c>
      <c r="C7" s="108"/>
      <c r="D7" s="108"/>
      <c r="E7" s="108">
        <v>2</v>
      </c>
      <c r="F7" s="108"/>
    </row>
    <row r="8" spans="1:6" s="2" customFormat="1" hidden="1">
      <c r="A8" s="48" t="s">
        <v>22</v>
      </c>
      <c r="B8" s="100" t="s">
        <v>211</v>
      </c>
      <c r="C8" s="108" t="s">
        <v>342</v>
      </c>
      <c r="D8" s="108" t="s">
        <v>212</v>
      </c>
      <c r="E8" s="108">
        <v>0</v>
      </c>
      <c r="F8" s="108"/>
    </row>
    <row r="9" spans="1:6" s="2" customFormat="1" hidden="1">
      <c r="A9" s="48" t="s">
        <v>23</v>
      </c>
      <c r="B9" s="100" t="s">
        <v>211</v>
      </c>
      <c r="C9" s="108" t="s">
        <v>344</v>
      </c>
      <c r="D9" s="108" t="s">
        <v>212</v>
      </c>
      <c r="E9" s="108">
        <v>0</v>
      </c>
      <c r="F9" s="108"/>
    </row>
    <row r="10" spans="1:6" s="2" customFormat="1" hidden="1">
      <c r="A10" s="48" t="s">
        <v>24</v>
      </c>
      <c r="B10" s="100" t="s">
        <v>210</v>
      </c>
      <c r="C10" s="108" t="s">
        <v>342</v>
      </c>
      <c r="D10" s="108" t="s">
        <v>213</v>
      </c>
      <c r="E10" s="108">
        <v>0</v>
      </c>
      <c r="F10" s="108"/>
    </row>
    <row r="11" spans="1:6" s="2" customFormat="1" ht="25.8">
      <c r="A11" s="48" t="s">
        <v>2191</v>
      </c>
      <c r="B11" s="100" t="s">
        <v>1377</v>
      </c>
      <c r="C11" s="108" t="s">
        <v>342</v>
      </c>
      <c r="D11" s="150" t="s">
        <v>2146</v>
      </c>
      <c r="E11" s="108">
        <v>0</v>
      </c>
      <c r="F11" s="108">
        <v>3</v>
      </c>
    </row>
    <row r="12" spans="1:6" s="2" customFormat="1">
      <c r="A12" s="48" t="s">
        <v>25</v>
      </c>
      <c r="B12" s="100" t="s">
        <v>216</v>
      </c>
      <c r="C12" s="108" t="s">
        <v>323</v>
      </c>
      <c r="D12" s="108"/>
      <c r="E12" s="108">
        <v>1</v>
      </c>
      <c r="F12" s="108">
        <v>3</v>
      </c>
    </row>
    <row r="13" spans="1:6" s="2" customFormat="1">
      <c r="A13" s="48" t="s">
        <v>27</v>
      </c>
      <c r="B13" s="109" t="s">
        <v>219</v>
      </c>
      <c r="C13" s="108" t="s">
        <v>323</v>
      </c>
      <c r="D13" s="108" t="s">
        <v>2195</v>
      </c>
      <c r="E13" s="108">
        <v>2</v>
      </c>
      <c r="F13" s="108">
        <v>3</v>
      </c>
    </row>
    <row r="14" spans="1:6" s="2" customFormat="1" hidden="1">
      <c r="A14" s="48" t="s">
        <v>28</v>
      </c>
      <c r="B14" s="109" t="s">
        <v>221</v>
      </c>
      <c r="C14" s="108" t="s">
        <v>323</v>
      </c>
      <c r="D14" s="108"/>
      <c r="E14" s="108">
        <v>2</v>
      </c>
      <c r="F14" s="108"/>
    </row>
    <row r="15" spans="1:6" s="2" customFormat="1" hidden="1">
      <c r="A15" s="48" t="s">
        <v>29</v>
      </c>
      <c r="B15" s="109" t="s">
        <v>220</v>
      </c>
      <c r="C15" s="108" t="s">
        <v>323</v>
      </c>
      <c r="D15" s="108"/>
      <c r="E15" s="108">
        <v>2</v>
      </c>
      <c r="F15" s="108"/>
    </row>
    <row r="16" spans="1:6" s="2" customFormat="1">
      <c r="A16" s="48" t="s">
        <v>30</v>
      </c>
      <c r="B16" s="109" t="s">
        <v>1379</v>
      </c>
      <c r="C16" s="108" t="s">
        <v>323</v>
      </c>
      <c r="D16" s="108"/>
      <c r="E16" s="108">
        <v>2</v>
      </c>
      <c r="F16" s="108">
        <v>3</v>
      </c>
    </row>
    <row r="17" spans="1:6" s="2" customFormat="1" hidden="1">
      <c r="A17" s="48" t="s">
        <v>30</v>
      </c>
      <c r="B17" s="109" t="s">
        <v>222</v>
      </c>
      <c r="C17" s="108" t="s">
        <v>323</v>
      </c>
      <c r="D17" s="108"/>
      <c r="E17" s="108">
        <v>2</v>
      </c>
      <c r="F17" s="108"/>
    </row>
    <row r="18" spans="1:6" s="2" customFormat="1" hidden="1">
      <c r="A18" s="48" t="s">
        <v>31</v>
      </c>
      <c r="B18" s="109" t="s">
        <v>298</v>
      </c>
      <c r="C18" s="108" t="s">
        <v>323</v>
      </c>
      <c r="D18" s="108"/>
      <c r="E18" s="108"/>
      <c r="F18" s="108"/>
    </row>
    <row r="19" spans="1:6" s="2" customFormat="1" ht="25.2" hidden="1">
      <c r="A19" s="48" t="s">
        <v>32</v>
      </c>
      <c r="B19" s="109" t="s">
        <v>299</v>
      </c>
      <c r="C19" s="108" t="s">
        <v>323</v>
      </c>
      <c r="D19" s="108"/>
      <c r="E19" s="108"/>
      <c r="F19" s="108"/>
    </row>
    <row r="20" spans="1:6" s="2" customFormat="1" hidden="1">
      <c r="A20" s="48" t="s">
        <v>33</v>
      </c>
      <c r="B20" s="109" t="s">
        <v>223</v>
      </c>
      <c r="C20" s="108" t="s">
        <v>323</v>
      </c>
      <c r="D20" s="108"/>
      <c r="E20" s="108">
        <v>2</v>
      </c>
      <c r="F20" s="108"/>
    </row>
    <row r="21" spans="1:6" s="2" customFormat="1" hidden="1">
      <c r="A21" s="48" t="s">
        <v>34</v>
      </c>
      <c r="B21" s="109" t="s">
        <v>225</v>
      </c>
      <c r="C21" s="108" t="s">
        <v>323</v>
      </c>
      <c r="D21" s="108"/>
      <c r="E21" s="108">
        <v>2</v>
      </c>
      <c r="F21" s="108"/>
    </row>
    <row r="22" spans="1:6" s="2" customFormat="1" hidden="1">
      <c r="A22" s="48" t="s">
        <v>35</v>
      </c>
      <c r="B22" s="109" t="s">
        <v>224</v>
      </c>
      <c r="C22" s="108" t="s">
        <v>323</v>
      </c>
      <c r="D22" s="108"/>
      <c r="E22" s="108">
        <v>2</v>
      </c>
      <c r="F22" s="108"/>
    </row>
    <row r="23" spans="1:6" s="2" customFormat="1" hidden="1">
      <c r="A23" s="48" t="s">
        <v>36</v>
      </c>
      <c r="B23" s="109" t="s">
        <v>226</v>
      </c>
      <c r="C23" s="108" t="s">
        <v>323</v>
      </c>
      <c r="D23" s="108"/>
      <c r="E23" s="108">
        <v>2</v>
      </c>
      <c r="F23" s="108"/>
    </row>
    <row r="24" spans="1:6" s="2" customFormat="1" ht="25.2" hidden="1">
      <c r="A24" s="48" t="s">
        <v>160</v>
      </c>
      <c r="B24" s="109" t="s">
        <v>228</v>
      </c>
      <c r="C24" s="108" t="s">
        <v>323</v>
      </c>
      <c r="D24" s="108"/>
      <c r="E24" s="108">
        <v>2</v>
      </c>
      <c r="F24" s="108"/>
    </row>
    <row r="25" spans="1:6" s="2" customFormat="1" ht="25.2" hidden="1">
      <c r="A25" s="48" t="s">
        <v>37</v>
      </c>
      <c r="B25" s="109" t="s">
        <v>227</v>
      </c>
      <c r="C25" s="108" t="s">
        <v>323</v>
      </c>
      <c r="D25" s="108"/>
      <c r="E25" s="108">
        <v>2</v>
      </c>
      <c r="F25" s="108"/>
    </row>
    <row r="26" spans="1:6" s="2" customFormat="1" hidden="1">
      <c r="A26" s="48" t="s">
        <v>38</v>
      </c>
      <c r="B26" s="109" t="s">
        <v>229</v>
      </c>
      <c r="C26" s="108" t="s">
        <v>323</v>
      </c>
      <c r="D26" s="108"/>
      <c r="E26" s="108">
        <v>2</v>
      </c>
      <c r="F26" s="108"/>
    </row>
    <row r="27" spans="1:6" s="2" customFormat="1" ht="15.75" customHeight="1">
      <c r="A27" s="48" t="s">
        <v>1387</v>
      </c>
      <c r="B27" s="144" t="s">
        <v>227</v>
      </c>
      <c r="C27" s="108" t="s">
        <v>323</v>
      </c>
      <c r="D27" s="108" t="s">
        <v>2194</v>
      </c>
      <c r="E27" s="108">
        <v>2</v>
      </c>
      <c r="F27" s="108">
        <v>3</v>
      </c>
    </row>
    <row r="28" spans="1:6" s="2" customFormat="1" ht="25.2" hidden="1">
      <c r="A28" s="48" t="s">
        <v>40</v>
      </c>
      <c r="B28" s="109" t="s">
        <v>230</v>
      </c>
      <c r="C28" s="108" t="s">
        <v>323</v>
      </c>
      <c r="D28" s="108"/>
      <c r="E28" s="108">
        <v>2</v>
      </c>
      <c r="F28" s="108"/>
    </row>
    <row r="29" spans="1:6" s="2" customFormat="1" hidden="1">
      <c r="A29" s="48" t="s">
        <v>41</v>
      </c>
      <c r="B29" s="109" t="s">
        <v>234</v>
      </c>
      <c r="C29" s="108" t="s">
        <v>323</v>
      </c>
      <c r="D29" s="108"/>
      <c r="E29" s="108">
        <v>2</v>
      </c>
      <c r="F29" s="108"/>
    </row>
    <row r="30" spans="1:6" s="2" customFormat="1" hidden="1">
      <c r="A30" s="48" t="s">
        <v>42</v>
      </c>
      <c r="B30" s="110" t="s">
        <v>233</v>
      </c>
      <c r="C30" s="108" t="s">
        <v>323</v>
      </c>
      <c r="D30" s="108"/>
      <c r="E30" s="108">
        <v>2</v>
      </c>
      <c r="F30" s="108"/>
    </row>
    <row r="31" spans="1:6" s="2" customFormat="1" ht="25.2" hidden="1">
      <c r="A31" s="48" t="s">
        <v>43</v>
      </c>
      <c r="B31" s="109" t="s">
        <v>235</v>
      </c>
      <c r="C31" s="108" t="s">
        <v>323</v>
      </c>
      <c r="D31" s="108"/>
      <c r="E31" s="108">
        <v>2</v>
      </c>
      <c r="F31" s="108"/>
    </row>
    <row r="32" spans="1:6" s="2" customFormat="1" ht="25.2" hidden="1">
      <c r="A32" s="48" t="s">
        <v>44</v>
      </c>
      <c r="B32" s="109" t="s">
        <v>231</v>
      </c>
      <c r="C32" s="108" t="s">
        <v>323</v>
      </c>
      <c r="D32" s="108"/>
      <c r="E32" s="108">
        <v>2</v>
      </c>
      <c r="F32" s="108"/>
    </row>
    <row r="33" spans="1:6" s="2" customFormat="1" hidden="1">
      <c r="A33" s="48" t="s">
        <v>45</v>
      </c>
      <c r="B33" s="109" t="s">
        <v>232</v>
      </c>
      <c r="C33" s="108" t="s">
        <v>323</v>
      </c>
      <c r="D33" s="108"/>
      <c r="E33" s="108">
        <v>2</v>
      </c>
      <c r="F33" s="108"/>
    </row>
    <row r="34" spans="1:6" s="2" customFormat="1" ht="37.799999999999997">
      <c r="A34" s="48" t="s">
        <v>1386</v>
      </c>
      <c r="B34" s="109" t="s">
        <v>311</v>
      </c>
      <c r="C34" s="108" t="s">
        <v>323</v>
      </c>
      <c r="D34" s="108"/>
      <c r="E34" s="108">
        <v>1</v>
      </c>
      <c r="F34" s="108">
        <v>3</v>
      </c>
    </row>
    <row r="35" spans="1:6" s="2" customFormat="1" ht="37.799999999999997" hidden="1">
      <c r="A35" s="48" t="s">
        <v>46</v>
      </c>
      <c r="B35" s="109" t="s">
        <v>312</v>
      </c>
      <c r="C35" s="108" t="s">
        <v>323</v>
      </c>
      <c r="D35" s="108"/>
      <c r="E35" s="108">
        <v>2</v>
      </c>
      <c r="F35" s="108"/>
    </row>
    <row r="36" spans="1:6" s="2" customFormat="1" ht="25.2" hidden="1">
      <c r="A36" s="48" t="s">
        <v>47</v>
      </c>
      <c r="B36" s="109" t="s">
        <v>313</v>
      </c>
      <c r="C36" s="108" t="s">
        <v>323</v>
      </c>
      <c r="D36" s="108"/>
      <c r="E36" s="108">
        <v>2</v>
      </c>
      <c r="F36" s="108"/>
    </row>
    <row r="37" spans="1:6" s="2" customFormat="1" hidden="1">
      <c r="A37" s="48" t="s">
        <v>48</v>
      </c>
      <c r="B37" s="109" t="s">
        <v>314</v>
      </c>
      <c r="C37" s="108" t="s">
        <v>323</v>
      </c>
      <c r="D37" s="108"/>
      <c r="E37" s="108">
        <v>2</v>
      </c>
      <c r="F37" s="108"/>
    </row>
    <row r="38" spans="1:6" s="2" customFormat="1" hidden="1">
      <c r="A38" s="48" t="s">
        <v>49</v>
      </c>
      <c r="B38" s="109" t="s">
        <v>236</v>
      </c>
      <c r="C38" s="108" t="s">
        <v>323</v>
      </c>
      <c r="D38" s="108"/>
      <c r="E38" s="108">
        <v>2</v>
      </c>
      <c r="F38" s="108"/>
    </row>
    <row r="39" spans="1:6" s="2" customFormat="1" ht="25.2" hidden="1">
      <c r="A39" s="48" t="s">
        <v>161</v>
      </c>
      <c r="B39" s="109" t="s">
        <v>237</v>
      </c>
      <c r="C39" s="108" t="s">
        <v>323</v>
      </c>
      <c r="D39" s="108"/>
      <c r="E39" s="108">
        <v>2</v>
      </c>
      <c r="F39" s="108"/>
    </row>
    <row r="40" spans="1:6" s="2" customFormat="1" hidden="1">
      <c r="A40" s="48" t="s">
        <v>50</v>
      </c>
      <c r="B40" s="109" t="s">
        <v>238</v>
      </c>
      <c r="C40" s="108" t="s">
        <v>323</v>
      </c>
      <c r="D40" s="108"/>
      <c r="E40" s="108">
        <v>1</v>
      </c>
      <c r="F40" s="108"/>
    </row>
    <row r="41" spans="1:6" s="2" customFormat="1">
      <c r="A41" s="48" t="s">
        <v>51</v>
      </c>
      <c r="B41" s="109" t="s">
        <v>239</v>
      </c>
      <c r="C41" s="108" t="s">
        <v>323</v>
      </c>
      <c r="D41" s="108"/>
      <c r="E41" s="108">
        <v>2</v>
      </c>
      <c r="F41" s="108">
        <v>3</v>
      </c>
    </row>
    <row r="42" spans="1:6" s="2" customFormat="1">
      <c r="A42" s="48" t="s">
        <v>88</v>
      </c>
      <c r="B42" s="110" t="s">
        <v>240</v>
      </c>
      <c r="C42" s="108" t="s">
        <v>374</v>
      </c>
      <c r="D42" s="108"/>
      <c r="E42" s="108">
        <v>0</v>
      </c>
      <c r="F42" s="108">
        <v>3</v>
      </c>
    </row>
    <row r="43" spans="1:6" s="2" customFormat="1">
      <c r="A43" s="48" t="s">
        <v>89</v>
      </c>
      <c r="B43" s="110" t="s">
        <v>241</v>
      </c>
      <c r="C43" s="108" t="s">
        <v>374</v>
      </c>
      <c r="D43" s="108"/>
      <c r="E43" s="108">
        <v>2</v>
      </c>
      <c r="F43" s="108">
        <v>3</v>
      </c>
    </row>
    <row r="44" spans="1:6" s="2" customFormat="1" hidden="1">
      <c r="A44" s="48" t="s">
        <v>90</v>
      </c>
      <c r="B44" s="110" t="s">
        <v>242</v>
      </c>
      <c r="C44" s="108" t="s">
        <v>374</v>
      </c>
      <c r="D44" s="108"/>
      <c r="E44" s="108">
        <v>0</v>
      </c>
      <c r="F44" s="108"/>
    </row>
    <row r="45" spans="1:6" s="2" customFormat="1" hidden="1">
      <c r="A45" s="48" t="s">
        <v>91</v>
      </c>
      <c r="B45" s="109" t="s">
        <v>243</v>
      </c>
      <c r="C45" s="108" t="s">
        <v>374</v>
      </c>
      <c r="D45" s="108"/>
      <c r="E45" s="108">
        <v>0</v>
      </c>
      <c r="F45" s="108"/>
    </row>
    <row r="46" spans="1:6" s="2" customFormat="1" hidden="1">
      <c r="A46" s="48" t="s">
        <v>92</v>
      </c>
      <c r="B46" s="109" t="s">
        <v>244</v>
      </c>
      <c r="C46" s="108" t="s">
        <v>374</v>
      </c>
      <c r="D46" s="108"/>
      <c r="E46" s="108">
        <v>0</v>
      </c>
      <c r="F46" s="108"/>
    </row>
    <row r="47" spans="1:6" s="2" customFormat="1" hidden="1">
      <c r="A47" s="48" t="s">
        <v>93</v>
      </c>
      <c r="B47" s="110" t="s">
        <v>245</v>
      </c>
      <c r="C47" s="108" t="s">
        <v>374</v>
      </c>
      <c r="D47" s="108"/>
      <c r="E47" s="108">
        <v>0</v>
      </c>
      <c r="F47" s="108"/>
    </row>
    <row r="48" spans="1:6" s="2" customFormat="1">
      <c r="A48" s="48" t="s">
        <v>94</v>
      </c>
      <c r="B48" s="110" t="s">
        <v>246</v>
      </c>
      <c r="C48" s="108" t="s">
        <v>374</v>
      </c>
      <c r="D48" s="108"/>
      <c r="E48" s="108">
        <v>2</v>
      </c>
      <c r="F48" s="108">
        <v>3</v>
      </c>
    </row>
    <row r="49" spans="1:6" s="2" customFormat="1" hidden="1">
      <c r="A49" s="48" t="s">
        <v>95</v>
      </c>
      <c r="B49" s="110" t="s">
        <v>247</v>
      </c>
      <c r="C49" s="108" t="s">
        <v>374</v>
      </c>
      <c r="D49" s="108"/>
      <c r="E49" s="108">
        <v>3</v>
      </c>
      <c r="F49" s="108"/>
    </row>
    <row r="50" spans="1:6" s="2" customFormat="1" hidden="1">
      <c r="A50" s="48" t="s">
        <v>96</v>
      </c>
      <c r="B50" s="110" t="s">
        <v>248</v>
      </c>
      <c r="C50" s="108" t="s">
        <v>326</v>
      </c>
      <c r="D50" s="108"/>
      <c r="E50" s="108">
        <v>2</v>
      </c>
      <c r="F50" s="108"/>
    </row>
    <row r="51" spans="1:6" s="2" customFormat="1" hidden="1">
      <c r="A51" s="48" t="s">
        <v>97</v>
      </c>
      <c r="B51" s="109" t="s">
        <v>250</v>
      </c>
      <c r="C51" s="108" t="s">
        <v>326</v>
      </c>
      <c r="D51" s="108"/>
      <c r="E51" s="108">
        <v>2</v>
      </c>
      <c r="F51" s="108"/>
    </row>
    <row r="52" spans="1:6" s="2" customFormat="1" hidden="1">
      <c r="A52" s="48" t="s">
        <v>98</v>
      </c>
      <c r="B52" s="109" t="s">
        <v>249</v>
      </c>
      <c r="C52" s="108" t="s">
        <v>374</v>
      </c>
      <c r="D52" s="108"/>
      <c r="E52" s="108">
        <v>3</v>
      </c>
      <c r="F52" s="108"/>
    </row>
    <row r="53" spans="1:6" s="2" customFormat="1">
      <c r="A53" s="48" t="s">
        <v>99</v>
      </c>
      <c r="B53" s="109" t="s">
        <v>1380</v>
      </c>
      <c r="C53" s="108" t="s">
        <v>326</v>
      </c>
      <c r="D53" s="108" t="s">
        <v>2143</v>
      </c>
      <c r="E53" s="108">
        <v>0</v>
      </c>
      <c r="F53" s="108">
        <v>3</v>
      </c>
    </row>
    <row r="54" spans="1:6" s="2" customFormat="1" hidden="1">
      <c r="A54" s="48" t="s">
        <v>99</v>
      </c>
      <c r="B54" s="109" t="s">
        <v>253</v>
      </c>
      <c r="C54" s="108" t="s">
        <v>326</v>
      </c>
      <c r="D54" s="108" t="s">
        <v>254</v>
      </c>
      <c r="E54" s="108">
        <v>0</v>
      </c>
      <c r="F54" s="108"/>
    </row>
    <row r="55" spans="1:6" s="2" customFormat="1" ht="37.799999999999997" hidden="1">
      <c r="A55" s="48" t="s">
        <v>100</v>
      </c>
      <c r="B55" s="109" t="s">
        <v>251</v>
      </c>
      <c r="C55" s="108" t="s">
        <v>326</v>
      </c>
      <c r="D55" s="108" t="s">
        <v>252</v>
      </c>
      <c r="E55" s="108">
        <v>0</v>
      </c>
      <c r="F55" s="108"/>
    </row>
    <row r="56" spans="1:6" s="2" customFormat="1" hidden="1">
      <c r="A56" s="48" t="s">
        <v>101</v>
      </c>
      <c r="B56" s="109" t="s">
        <v>255</v>
      </c>
      <c r="C56" s="108" t="s">
        <v>326</v>
      </c>
      <c r="D56" s="108"/>
      <c r="E56" s="108">
        <v>0</v>
      </c>
      <c r="F56" s="108"/>
    </row>
    <row r="57" spans="1:6" s="2" customFormat="1" hidden="1">
      <c r="A57" s="48" t="s">
        <v>102</v>
      </c>
      <c r="B57" s="109" t="s">
        <v>256</v>
      </c>
      <c r="C57" s="108" t="s">
        <v>326</v>
      </c>
      <c r="D57" s="108" t="s">
        <v>260</v>
      </c>
      <c r="E57" s="108">
        <v>0</v>
      </c>
      <c r="F57" s="108"/>
    </row>
    <row r="58" spans="1:6" s="2" customFormat="1" hidden="1">
      <c r="A58" s="48" t="s">
        <v>103</v>
      </c>
      <c r="B58" s="109" t="s">
        <v>257</v>
      </c>
      <c r="C58" s="108" t="s">
        <v>326</v>
      </c>
      <c r="D58" s="108"/>
      <c r="E58" s="108">
        <v>0</v>
      </c>
      <c r="F58" s="108"/>
    </row>
    <row r="59" spans="1:6" s="2" customFormat="1" hidden="1">
      <c r="A59" s="48" t="s">
        <v>104</v>
      </c>
      <c r="B59" s="109" t="s">
        <v>258</v>
      </c>
      <c r="C59" s="108" t="s">
        <v>326</v>
      </c>
      <c r="D59" s="108"/>
      <c r="E59" s="108">
        <v>0</v>
      </c>
      <c r="F59" s="108"/>
    </row>
    <row r="60" spans="1:6" s="2" customFormat="1" hidden="1">
      <c r="A60" s="48" t="s">
        <v>105</v>
      </c>
      <c r="B60" s="109" t="s">
        <v>315</v>
      </c>
      <c r="C60" s="108" t="s">
        <v>326</v>
      </c>
      <c r="D60" s="108"/>
      <c r="E60" s="108">
        <v>0</v>
      </c>
      <c r="F60" s="108"/>
    </row>
    <row r="61" spans="1:6" s="2" customFormat="1" hidden="1">
      <c r="A61" s="48" t="s">
        <v>106</v>
      </c>
      <c r="B61" s="109" t="s">
        <v>259</v>
      </c>
      <c r="C61" s="108" t="s">
        <v>326</v>
      </c>
      <c r="D61" s="108"/>
      <c r="E61" s="108">
        <v>0</v>
      </c>
      <c r="F61" s="108"/>
    </row>
    <row r="62" spans="1:6" s="2" customFormat="1" hidden="1">
      <c r="A62" s="48" t="s">
        <v>107</v>
      </c>
      <c r="B62" s="109" t="s">
        <v>261</v>
      </c>
      <c r="C62" s="108" t="s">
        <v>326</v>
      </c>
      <c r="D62" s="108"/>
      <c r="E62" s="108">
        <v>0</v>
      </c>
      <c r="F62" s="108"/>
    </row>
    <row r="63" spans="1:6" s="2" customFormat="1" hidden="1">
      <c r="A63" s="81" t="s">
        <v>436</v>
      </c>
      <c r="B63" s="82" t="s">
        <v>437</v>
      </c>
      <c r="C63" s="108" t="s">
        <v>326</v>
      </c>
      <c r="D63" s="108"/>
      <c r="E63" s="108">
        <v>0</v>
      </c>
      <c r="F63" s="108"/>
    </row>
    <row r="64" spans="1:6" s="2" customFormat="1" hidden="1">
      <c r="A64" s="48" t="s">
        <v>108</v>
      </c>
      <c r="B64" s="109" t="s">
        <v>262</v>
      </c>
      <c r="C64" s="108" t="s">
        <v>326</v>
      </c>
      <c r="D64" s="108"/>
      <c r="E64" s="108">
        <v>0</v>
      </c>
      <c r="F64" s="108"/>
    </row>
    <row r="65" spans="1:6" s="2" customFormat="1">
      <c r="A65" s="48" t="s">
        <v>1381</v>
      </c>
      <c r="B65" s="100" t="s">
        <v>1382</v>
      </c>
      <c r="C65" s="108" t="s">
        <v>326</v>
      </c>
      <c r="D65" s="108"/>
      <c r="E65" s="108">
        <v>2</v>
      </c>
      <c r="F65" s="108">
        <v>2</v>
      </c>
    </row>
    <row r="66" spans="1:6" s="2" customFormat="1" hidden="1">
      <c r="A66" s="48" t="s">
        <v>109</v>
      </c>
      <c r="B66" s="100" t="s">
        <v>263</v>
      </c>
      <c r="C66" s="108" t="s">
        <v>326</v>
      </c>
      <c r="D66" s="108"/>
      <c r="E66" s="108">
        <v>2</v>
      </c>
      <c r="F66" s="108"/>
    </row>
    <row r="67" spans="1:6" s="2" customFormat="1" hidden="1">
      <c r="A67" s="48" t="s">
        <v>111</v>
      </c>
      <c r="B67" s="48" t="s">
        <v>265</v>
      </c>
      <c r="C67" s="108" t="s">
        <v>326</v>
      </c>
      <c r="D67" s="111" t="s">
        <v>264</v>
      </c>
      <c r="E67" s="108">
        <v>2</v>
      </c>
      <c r="F67" s="108"/>
    </row>
    <row r="68" spans="1:6" s="2" customFormat="1" hidden="1">
      <c r="A68" s="110" t="s">
        <v>110</v>
      </c>
      <c r="B68" s="100" t="s">
        <v>272</v>
      </c>
      <c r="C68" s="108" t="s">
        <v>326</v>
      </c>
      <c r="D68" s="108"/>
      <c r="E68" s="108">
        <v>2</v>
      </c>
      <c r="F68" s="108"/>
    </row>
    <row r="69" spans="1:6" s="2" customFormat="1" hidden="1">
      <c r="A69" s="110" t="s">
        <v>163</v>
      </c>
      <c r="B69" s="100" t="s">
        <v>271</v>
      </c>
      <c r="C69" s="108" t="s">
        <v>326</v>
      </c>
      <c r="D69" s="108"/>
      <c r="E69" s="108">
        <v>2</v>
      </c>
      <c r="F69" s="108"/>
    </row>
    <row r="70" spans="1:6" s="2" customFormat="1" hidden="1">
      <c r="A70" s="110" t="s">
        <v>162</v>
      </c>
      <c r="B70" s="48" t="s">
        <v>270</v>
      </c>
      <c r="C70" s="108" t="s">
        <v>326</v>
      </c>
      <c r="D70" s="108"/>
      <c r="E70" s="108">
        <v>2</v>
      </c>
      <c r="F70" s="108"/>
    </row>
    <row r="71" spans="1:6" s="2" customFormat="1" hidden="1">
      <c r="A71" s="48" t="s">
        <v>112</v>
      </c>
      <c r="B71" s="100" t="s">
        <v>267</v>
      </c>
      <c r="C71" s="108" t="s">
        <v>374</v>
      </c>
      <c r="D71" s="108"/>
      <c r="E71" s="108">
        <v>2</v>
      </c>
      <c r="F71" s="108"/>
    </row>
    <row r="72" spans="1:6" s="2" customFormat="1" ht="50.4" hidden="1">
      <c r="A72" s="48" t="s">
        <v>113</v>
      </c>
      <c r="B72" s="109" t="s">
        <v>268</v>
      </c>
      <c r="C72" s="108" t="s">
        <v>374</v>
      </c>
      <c r="D72" s="108" t="s">
        <v>293</v>
      </c>
      <c r="E72" s="108">
        <v>2</v>
      </c>
      <c r="F72" s="108"/>
    </row>
    <row r="73" spans="1:6" s="2" customFormat="1" ht="50.4" hidden="1">
      <c r="A73" s="48" t="s">
        <v>114</v>
      </c>
      <c r="B73" s="109" t="s">
        <v>266</v>
      </c>
      <c r="C73" s="108" t="s">
        <v>374</v>
      </c>
      <c r="D73" s="108" t="s">
        <v>291</v>
      </c>
      <c r="E73" s="108">
        <v>2</v>
      </c>
      <c r="F73" s="108"/>
    </row>
    <row r="74" spans="1:6" s="2" customFormat="1" hidden="1">
      <c r="A74" s="48" t="s">
        <v>115</v>
      </c>
      <c r="B74" s="109" t="s">
        <v>269</v>
      </c>
      <c r="C74" s="108" t="s">
        <v>374</v>
      </c>
      <c r="D74" s="108"/>
      <c r="E74" s="108">
        <v>2</v>
      </c>
      <c r="F74" s="108"/>
    </row>
    <row r="75" spans="1:6" s="2" customFormat="1" hidden="1">
      <c r="A75" s="48" t="s">
        <v>116</v>
      </c>
      <c r="B75" s="109" t="s">
        <v>284</v>
      </c>
      <c r="C75" s="108" t="s">
        <v>374</v>
      </c>
      <c r="D75" s="108"/>
      <c r="E75" s="108">
        <v>2</v>
      </c>
      <c r="F75" s="108"/>
    </row>
    <row r="76" spans="1:6" s="2" customFormat="1" hidden="1">
      <c r="A76" s="48" t="s">
        <v>117</v>
      </c>
      <c r="B76" s="109" t="s">
        <v>286</v>
      </c>
      <c r="C76" s="108" t="s">
        <v>374</v>
      </c>
      <c r="D76" s="108"/>
      <c r="E76" s="108">
        <v>2</v>
      </c>
      <c r="F76" s="108"/>
    </row>
    <row r="77" spans="1:6" s="2" customFormat="1" hidden="1">
      <c r="A77" s="48" t="s">
        <v>118</v>
      </c>
      <c r="B77" s="109" t="s">
        <v>285</v>
      </c>
      <c r="C77" s="108" t="s">
        <v>374</v>
      </c>
      <c r="D77" s="108"/>
      <c r="E77" s="108">
        <v>2</v>
      </c>
      <c r="F77" s="108"/>
    </row>
    <row r="78" spans="1:6" s="2" customFormat="1" hidden="1">
      <c r="A78" s="48" t="s">
        <v>119</v>
      </c>
      <c r="B78" s="109" t="s">
        <v>273</v>
      </c>
      <c r="C78" s="108" t="s">
        <v>326</v>
      </c>
      <c r="D78" s="108"/>
      <c r="E78" s="108">
        <v>2</v>
      </c>
      <c r="F78" s="108"/>
    </row>
    <row r="79" spans="1:6" s="2" customFormat="1">
      <c r="A79" s="48" t="s">
        <v>120</v>
      </c>
      <c r="B79" s="110" t="s">
        <v>274</v>
      </c>
      <c r="C79" s="108" t="s">
        <v>374</v>
      </c>
      <c r="D79" s="108"/>
      <c r="E79" s="108">
        <v>3</v>
      </c>
      <c r="F79" s="108">
        <v>2</v>
      </c>
    </row>
    <row r="80" spans="1:6" s="2" customFormat="1">
      <c r="A80" s="48" t="s">
        <v>121</v>
      </c>
      <c r="B80" s="110" t="s">
        <v>275</v>
      </c>
      <c r="C80" s="108" t="s">
        <v>374</v>
      </c>
      <c r="D80" s="108"/>
      <c r="E80" s="108">
        <v>3</v>
      </c>
      <c r="F80" s="108">
        <v>2</v>
      </c>
    </row>
    <row r="81" spans="1:6" s="2" customFormat="1" hidden="1">
      <c r="A81" s="48" t="s">
        <v>122</v>
      </c>
      <c r="B81" s="109" t="s">
        <v>277</v>
      </c>
      <c r="C81" s="108" t="s">
        <v>374</v>
      </c>
      <c r="D81" s="108" t="s">
        <v>294</v>
      </c>
      <c r="E81" s="108">
        <v>3</v>
      </c>
      <c r="F81" s="108"/>
    </row>
    <row r="82" spans="1:6" s="2" customFormat="1" hidden="1">
      <c r="A82" s="48" t="s">
        <v>123</v>
      </c>
      <c r="B82" s="109" t="s">
        <v>276</v>
      </c>
      <c r="C82" s="108" t="s">
        <v>374</v>
      </c>
      <c r="D82" s="108" t="s">
        <v>295</v>
      </c>
      <c r="E82" s="108">
        <v>3</v>
      </c>
      <c r="F82" s="108"/>
    </row>
    <row r="83" spans="1:6" s="2" customFormat="1">
      <c r="A83" s="48" t="s">
        <v>124</v>
      </c>
      <c r="B83" s="109" t="s">
        <v>278</v>
      </c>
      <c r="C83" s="108" t="s">
        <v>374</v>
      </c>
      <c r="D83" s="108"/>
      <c r="E83" s="108">
        <v>3</v>
      </c>
      <c r="F83" s="108">
        <v>2</v>
      </c>
    </row>
    <row r="84" spans="1:6" s="2" customFormat="1" hidden="1">
      <c r="A84" s="110" t="s">
        <v>125</v>
      </c>
      <c r="B84" s="109" t="s">
        <v>279</v>
      </c>
      <c r="C84" s="108" t="s">
        <v>374</v>
      </c>
      <c r="D84" s="108" t="s">
        <v>304</v>
      </c>
      <c r="E84" s="108">
        <v>2</v>
      </c>
      <c r="F84" s="108"/>
    </row>
    <row r="85" spans="1:6" s="2" customFormat="1" hidden="1">
      <c r="A85" s="48" t="s">
        <v>126</v>
      </c>
      <c r="B85" s="109" t="s">
        <v>280</v>
      </c>
      <c r="C85" s="108" t="s">
        <v>374</v>
      </c>
      <c r="D85" s="108"/>
      <c r="E85" s="108">
        <v>3</v>
      </c>
      <c r="F85" s="108"/>
    </row>
    <row r="86" spans="1:6" s="2" customFormat="1" ht="25.2" hidden="1">
      <c r="A86" s="48" t="s">
        <v>127</v>
      </c>
      <c r="B86" s="109" t="s">
        <v>283</v>
      </c>
      <c r="C86" s="108" t="s">
        <v>374</v>
      </c>
      <c r="D86" s="108"/>
      <c r="E86" s="108">
        <v>3</v>
      </c>
      <c r="F86" s="108"/>
    </row>
    <row r="87" spans="1:6" s="2" customFormat="1" hidden="1">
      <c r="A87" s="48" t="s">
        <v>128</v>
      </c>
      <c r="B87" s="109" t="s">
        <v>281</v>
      </c>
      <c r="C87" s="108" t="s">
        <v>374</v>
      </c>
      <c r="D87" s="108"/>
      <c r="E87" s="108">
        <v>3</v>
      </c>
      <c r="F87" s="108"/>
    </row>
    <row r="88" spans="1:6" s="2" customFormat="1" hidden="1">
      <c r="A88" s="48" t="s">
        <v>129</v>
      </c>
      <c r="B88" s="109" t="s">
        <v>282</v>
      </c>
      <c r="C88" s="108" t="s">
        <v>374</v>
      </c>
      <c r="D88" s="108"/>
      <c r="E88" s="108">
        <v>3</v>
      </c>
      <c r="F88" s="108"/>
    </row>
    <row r="89" spans="1:6" s="2" customFormat="1">
      <c r="A89" s="48" t="s">
        <v>2193</v>
      </c>
      <c r="B89" s="100" t="s">
        <v>287</v>
      </c>
      <c r="C89" s="108" t="s">
        <v>374</v>
      </c>
      <c r="D89" s="108"/>
      <c r="E89" s="108">
        <v>3</v>
      </c>
      <c r="F89" s="108">
        <v>2</v>
      </c>
    </row>
    <row r="90" spans="1:6" s="2" customFormat="1" ht="25.8">
      <c r="A90" s="48" t="s">
        <v>1383</v>
      </c>
      <c r="B90" s="145" t="s">
        <v>2196</v>
      </c>
      <c r="C90" s="108" t="s">
        <v>326</v>
      </c>
      <c r="D90" s="108"/>
      <c r="E90" s="108">
        <v>0</v>
      </c>
      <c r="F90" s="108">
        <v>2</v>
      </c>
    </row>
    <row r="91" spans="1:6" s="2" customFormat="1" hidden="1">
      <c r="A91" s="48" t="s">
        <v>131</v>
      </c>
      <c r="B91" s="100" t="s">
        <v>289</v>
      </c>
      <c r="C91" s="108" t="s">
        <v>326</v>
      </c>
      <c r="D91" s="108"/>
      <c r="E91" s="108">
        <v>0</v>
      </c>
      <c r="F91" s="108"/>
    </row>
    <row r="92" spans="1:6" s="2" customFormat="1" hidden="1">
      <c r="A92" s="48" t="s">
        <v>132</v>
      </c>
      <c r="B92" s="109" t="s">
        <v>288</v>
      </c>
      <c r="C92" s="108" t="s">
        <v>326</v>
      </c>
      <c r="D92" s="108"/>
      <c r="E92" s="108">
        <v>0</v>
      </c>
      <c r="F92" s="108"/>
    </row>
    <row r="93" spans="1:6" s="2" customFormat="1" hidden="1">
      <c r="A93" s="48" t="s">
        <v>133</v>
      </c>
      <c r="B93" s="109" t="s">
        <v>290</v>
      </c>
      <c r="C93" s="108" t="s">
        <v>326</v>
      </c>
      <c r="D93" s="108"/>
      <c r="E93" s="108">
        <v>0</v>
      </c>
      <c r="F93" s="108"/>
    </row>
    <row r="94" spans="1:6" s="2" customFormat="1" hidden="1">
      <c r="A94" s="48" t="s">
        <v>134</v>
      </c>
      <c r="B94" s="109" t="s">
        <v>302</v>
      </c>
      <c r="C94" s="108" t="s">
        <v>326</v>
      </c>
      <c r="D94" s="108"/>
      <c r="E94" s="108">
        <v>0</v>
      </c>
      <c r="F94" s="108"/>
    </row>
    <row r="95" spans="1:6" s="2" customFormat="1" hidden="1">
      <c r="A95" s="48" t="s">
        <v>135</v>
      </c>
      <c r="B95" s="109" t="s">
        <v>303</v>
      </c>
      <c r="C95" s="108" t="s">
        <v>326</v>
      </c>
      <c r="D95" s="112" t="s">
        <v>2162</v>
      </c>
      <c r="E95" s="108">
        <v>0</v>
      </c>
      <c r="F95" s="108"/>
    </row>
    <row r="96" spans="1:6" s="2" customFormat="1" hidden="1">
      <c r="A96" s="48" t="s">
        <v>2163</v>
      </c>
      <c r="B96" s="109" t="s">
        <v>305</v>
      </c>
      <c r="C96" s="113" t="s">
        <v>326</v>
      </c>
      <c r="D96" s="108"/>
      <c r="E96" s="108">
        <v>2</v>
      </c>
      <c r="F96" s="108"/>
    </row>
    <row r="97" spans="1:6" s="2" customFormat="1">
      <c r="A97" s="48" t="s">
        <v>137</v>
      </c>
      <c r="B97" s="109" t="s">
        <v>306</v>
      </c>
      <c r="C97" s="108" t="s">
        <v>326</v>
      </c>
      <c r="D97" s="108"/>
      <c r="E97" s="108">
        <v>2</v>
      </c>
      <c r="F97" s="108">
        <v>2</v>
      </c>
    </row>
    <row r="98" spans="1:6" s="2" customFormat="1">
      <c r="A98" s="48" t="s">
        <v>1385</v>
      </c>
      <c r="B98" s="109" t="s">
        <v>1384</v>
      </c>
      <c r="C98" s="108" t="s">
        <v>374</v>
      </c>
      <c r="D98" s="108" t="s">
        <v>310</v>
      </c>
      <c r="E98" s="108">
        <v>2</v>
      </c>
      <c r="F98" s="108">
        <v>3</v>
      </c>
    </row>
    <row r="99" spans="1:6" s="2" customFormat="1" hidden="1">
      <c r="A99" s="100" t="s">
        <v>138</v>
      </c>
      <c r="B99" s="109" t="s">
        <v>307</v>
      </c>
      <c r="C99" s="108" t="s">
        <v>374</v>
      </c>
      <c r="D99" s="108" t="s">
        <v>310</v>
      </c>
      <c r="E99" s="108">
        <v>2</v>
      </c>
      <c r="F99" s="108"/>
    </row>
    <row r="100" spans="1:6" s="2" customFormat="1" hidden="1">
      <c r="A100" s="100" t="s">
        <v>139</v>
      </c>
      <c r="B100" s="109" t="s">
        <v>308</v>
      </c>
      <c r="C100" s="108" t="s">
        <v>374</v>
      </c>
      <c r="D100" s="108"/>
      <c r="E100" s="108">
        <v>2</v>
      </c>
      <c r="F100" s="108"/>
    </row>
    <row r="101" spans="1:6" s="2" customFormat="1" hidden="1">
      <c r="A101" s="114" t="s">
        <v>140</v>
      </c>
      <c r="B101" s="109" t="s">
        <v>309</v>
      </c>
      <c r="C101" s="108" t="s">
        <v>374</v>
      </c>
      <c r="D101" s="108"/>
      <c r="E101" s="108">
        <v>2</v>
      </c>
      <c r="F101" s="108"/>
    </row>
    <row r="102" spans="1:6" s="2" customFormat="1" hidden="1">
      <c r="A102" s="115" t="s">
        <v>52</v>
      </c>
      <c r="B102" s="116" t="s">
        <v>205</v>
      </c>
      <c r="C102" s="108" t="s">
        <v>323</v>
      </c>
      <c r="D102" s="108"/>
      <c r="E102" s="108">
        <v>2</v>
      </c>
      <c r="F102" s="108"/>
    </row>
    <row r="103" spans="1:6" s="2" customFormat="1" hidden="1">
      <c r="A103" s="115" t="s">
        <v>53</v>
      </c>
      <c r="B103" s="116" t="s">
        <v>206</v>
      </c>
      <c r="C103" s="108" t="s">
        <v>323</v>
      </c>
      <c r="D103" s="108"/>
      <c r="E103" s="108">
        <v>2</v>
      </c>
      <c r="F103" s="108"/>
    </row>
    <row r="104" spans="1:6" s="2" customFormat="1" hidden="1">
      <c r="A104" s="115" t="s">
        <v>54</v>
      </c>
      <c r="B104" s="116" t="s">
        <v>207</v>
      </c>
      <c r="C104" s="108" t="s">
        <v>323</v>
      </c>
      <c r="D104" s="108"/>
      <c r="E104" s="108">
        <v>2</v>
      </c>
      <c r="F104" s="108"/>
    </row>
    <row r="105" spans="1:6" s="2" customFormat="1" hidden="1">
      <c r="A105" s="115" t="s">
        <v>55</v>
      </c>
      <c r="B105" s="116" t="s">
        <v>208</v>
      </c>
      <c r="C105" s="108" t="s">
        <v>323</v>
      </c>
      <c r="D105" s="108"/>
      <c r="E105" s="108">
        <v>2</v>
      </c>
      <c r="F105" s="108"/>
    </row>
    <row r="106" spans="1:6" s="2" customFormat="1" hidden="1">
      <c r="A106" s="115" t="s">
        <v>56</v>
      </c>
      <c r="B106" s="116" t="s">
        <v>209</v>
      </c>
      <c r="C106" s="108" t="s">
        <v>323</v>
      </c>
      <c r="D106" s="108"/>
      <c r="E106" s="108">
        <v>2</v>
      </c>
      <c r="F106" s="108"/>
    </row>
    <row r="107" spans="1:6" s="2" customFormat="1" hidden="1">
      <c r="A107" s="117" t="s">
        <v>141</v>
      </c>
      <c r="B107" s="116" t="s">
        <v>292</v>
      </c>
      <c r="C107" s="108" t="s">
        <v>374</v>
      </c>
      <c r="D107" s="108"/>
      <c r="E107" s="108">
        <v>2</v>
      </c>
      <c r="F107" s="108"/>
    </row>
    <row r="108" spans="1:6" s="2" customFormat="1" hidden="1">
      <c r="A108" s="115" t="s">
        <v>57</v>
      </c>
      <c r="B108" s="116" t="s">
        <v>174</v>
      </c>
      <c r="C108" s="108" t="s">
        <v>323</v>
      </c>
      <c r="D108" s="108"/>
      <c r="E108" s="108">
        <v>3</v>
      </c>
      <c r="F108" s="108"/>
    </row>
    <row r="109" spans="1:6" s="2" customFormat="1" hidden="1">
      <c r="A109" s="115" t="s">
        <v>58</v>
      </c>
      <c r="B109" s="116" t="s">
        <v>175</v>
      </c>
      <c r="C109" s="108" t="s">
        <v>323</v>
      </c>
      <c r="D109" s="108"/>
      <c r="E109" s="108">
        <v>3</v>
      </c>
      <c r="F109" s="108"/>
    </row>
    <row r="110" spans="1:6" s="2" customFormat="1" hidden="1">
      <c r="A110" s="115" t="s">
        <v>59</v>
      </c>
      <c r="B110" s="116" t="s">
        <v>176</v>
      </c>
      <c r="C110" s="108" t="s">
        <v>323</v>
      </c>
      <c r="D110" s="108"/>
      <c r="E110" s="108">
        <v>3</v>
      </c>
      <c r="F110" s="108"/>
    </row>
    <row r="111" spans="1:6" s="2" customFormat="1" hidden="1">
      <c r="A111" s="115" t="s">
        <v>60</v>
      </c>
      <c r="B111" s="116" t="s">
        <v>177</v>
      </c>
      <c r="C111" s="108" t="s">
        <v>323</v>
      </c>
      <c r="D111" s="108"/>
      <c r="E111" s="108">
        <v>3</v>
      </c>
      <c r="F111" s="108"/>
    </row>
    <row r="112" spans="1:6" s="2" customFormat="1" hidden="1">
      <c r="A112" s="115" t="s">
        <v>61</v>
      </c>
      <c r="B112" s="116" t="s">
        <v>178</v>
      </c>
      <c r="C112" s="108" t="s">
        <v>323</v>
      </c>
      <c r="D112" s="108"/>
      <c r="E112" s="108">
        <v>3</v>
      </c>
      <c r="F112" s="108"/>
    </row>
    <row r="113" spans="1:6" s="2" customFormat="1" hidden="1">
      <c r="A113" s="115" t="s">
        <v>62</v>
      </c>
      <c r="B113" s="116" t="s">
        <v>179</v>
      </c>
      <c r="C113" s="108" t="s">
        <v>323</v>
      </c>
      <c r="D113" s="108"/>
      <c r="E113" s="108">
        <v>3</v>
      </c>
      <c r="F113" s="108"/>
    </row>
    <row r="114" spans="1:6" s="2" customFormat="1" hidden="1">
      <c r="A114" s="115" t="s">
        <v>63</v>
      </c>
      <c r="B114" s="116" t="s">
        <v>180</v>
      </c>
      <c r="C114" s="108" t="s">
        <v>323</v>
      </c>
      <c r="D114" s="108"/>
      <c r="E114" s="108">
        <v>3</v>
      </c>
      <c r="F114" s="108"/>
    </row>
    <row r="115" spans="1:6" s="2" customFormat="1" hidden="1">
      <c r="A115" s="115" t="s">
        <v>64</v>
      </c>
      <c r="B115" s="116" t="s">
        <v>181</v>
      </c>
      <c r="C115" s="108" t="s">
        <v>323</v>
      </c>
      <c r="D115" s="108"/>
      <c r="E115" s="108">
        <v>3</v>
      </c>
      <c r="F115" s="108"/>
    </row>
    <row r="116" spans="1:6" s="2" customFormat="1" hidden="1">
      <c r="A116" s="115" t="s">
        <v>65</v>
      </c>
      <c r="B116" s="116" t="s">
        <v>182</v>
      </c>
      <c r="C116" s="108" t="s">
        <v>323</v>
      </c>
      <c r="D116" s="108"/>
      <c r="E116" s="108">
        <v>3</v>
      </c>
      <c r="F116" s="108"/>
    </row>
    <row r="117" spans="1:6" s="2" customFormat="1" hidden="1">
      <c r="A117" s="115" t="s">
        <v>66</v>
      </c>
      <c r="B117" s="116" t="s">
        <v>183</v>
      </c>
      <c r="C117" s="108" t="s">
        <v>323</v>
      </c>
      <c r="D117" s="108"/>
      <c r="E117" s="108">
        <v>3</v>
      </c>
      <c r="F117" s="108"/>
    </row>
    <row r="118" spans="1:6" s="2" customFormat="1" hidden="1">
      <c r="A118" s="115" t="s">
        <v>67</v>
      </c>
      <c r="B118" s="116" t="s">
        <v>184</v>
      </c>
      <c r="C118" s="108" t="s">
        <v>323</v>
      </c>
      <c r="D118" s="108"/>
      <c r="E118" s="108">
        <v>3</v>
      </c>
      <c r="F118" s="108"/>
    </row>
    <row r="119" spans="1:6" s="2" customFormat="1" hidden="1">
      <c r="A119" s="115" t="s">
        <v>68</v>
      </c>
      <c r="B119" s="116" t="s">
        <v>185</v>
      </c>
      <c r="C119" s="108" t="s">
        <v>323</v>
      </c>
      <c r="D119" s="108"/>
      <c r="E119" s="108">
        <v>3</v>
      </c>
      <c r="F119" s="108"/>
    </row>
    <row r="120" spans="1:6" s="2" customFormat="1" hidden="1">
      <c r="A120" s="115" t="s">
        <v>69</v>
      </c>
      <c r="B120" s="116" t="s">
        <v>186</v>
      </c>
      <c r="C120" s="108" t="s">
        <v>323</v>
      </c>
      <c r="D120" s="108"/>
      <c r="E120" s="108">
        <v>3</v>
      </c>
      <c r="F120" s="108"/>
    </row>
    <row r="121" spans="1:6" s="2" customFormat="1" hidden="1">
      <c r="A121" s="115" t="s">
        <v>70</v>
      </c>
      <c r="B121" s="116" t="s">
        <v>192</v>
      </c>
      <c r="C121" s="108" t="s">
        <v>323</v>
      </c>
      <c r="D121" s="108"/>
      <c r="E121" s="108">
        <v>3</v>
      </c>
      <c r="F121" s="108"/>
    </row>
    <row r="122" spans="1:6" s="2" customFormat="1" hidden="1">
      <c r="A122" s="115" t="s">
        <v>71</v>
      </c>
      <c r="B122" s="116" t="s">
        <v>193</v>
      </c>
      <c r="C122" s="108" t="s">
        <v>323</v>
      </c>
      <c r="D122" s="108"/>
      <c r="E122" s="108">
        <v>3</v>
      </c>
      <c r="F122" s="108"/>
    </row>
    <row r="123" spans="1:6" s="2" customFormat="1" hidden="1">
      <c r="A123" s="115" t="s">
        <v>72</v>
      </c>
      <c r="B123" s="116" t="s">
        <v>187</v>
      </c>
      <c r="C123" s="108" t="s">
        <v>323</v>
      </c>
      <c r="D123" s="108"/>
      <c r="E123" s="108">
        <v>3</v>
      </c>
      <c r="F123" s="108"/>
    </row>
    <row r="124" spans="1:6" s="2" customFormat="1" hidden="1">
      <c r="A124" s="115" t="s">
        <v>73</v>
      </c>
      <c r="B124" s="116" t="s">
        <v>188</v>
      </c>
      <c r="C124" s="108" t="s">
        <v>323</v>
      </c>
      <c r="D124" s="108"/>
      <c r="E124" s="108">
        <v>3</v>
      </c>
      <c r="F124" s="108"/>
    </row>
    <row r="125" spans="1:6" s="2" customFormat="1" hidden="1">
      <c r="A125" s="115" t="s">
        <v>74</v>
      </c>
      <c r="B125" s="116" t="s">
        <v>189</v>
      </c>
      <c r="C125" s="108" t="s">
        <v>323</v>
      </c>
      <c r="D125" s="108"/>
      <c r="E125" s="108">
        <v>3</v>
      </c>
      <c r="F125" s="108"/>
    </row>
    <row r="126" spans="1:6" s="2" customFormat="1" hidden="1">
      <c r="A126" s="115" t="s">
        <v>75</v>
      </c>
      <c r="B126" s="116" t="s">
        <v>190</v>
      </c>
      <c r="C126" s="108" t="s">
        <v>323</v>
      </c>
      <c r="D126" s="108"/>
      <c r="E126" s="108">
        <v>3</v>
      </c>
      <c r="F126" s="108"/>
    </row>
    <row r="127" spans="1:6" s="2" customFormat="1" hidden="1">
      <c r="A127" s="115" t="s">
        <v>76</v>
      </c>
      <c r="B127" s="116" t="s">
        <v>191</v>
      </c>
      <c r="C127" s="108" t="s">
        <v>323</v>
      </c>
      <c r="D127" s="108"/>
      <c r="E127" s="108">
        <v>3</v>
      </c>
      <c r="F127" s="108"/>
    </row>
    <row r="128" spans="1:6" s="2" customFormat="1" hidden="1">
      <c r="A128" s="118" t="s">
        <v>84</v>
      </c>
      <c r="B128" s="116" t="s">
        <v>201</v>
      </c>
      <c r="C128" s="108" t="s">
        <v>323</v>
      </c>
      <c r="D128" s="108"/>
      <c r="E128" s="108">
        <v>3</v>
      </c>
      <c r="F128" s="108"/>
    </row>
    <row r="129" spans="1:6" s="2" customFormat="1" hidden="1">
      <c r="A129" s="115" t="s">
        <v>77</v>
      </c>
      <c r="B129" s="116" t="s">
        <v>194</v>
      </c>
      <c r="C129" s="108" t="s">
        <v>323</v>
      </c>
      <c r="D129" s="108"/>
      <c r="E129" s="108">
        <v>3</v>
      </c>
      <c r="F129" s="108"/>
    </row>
    <row r="130" spans="1:6" s="2" customFormat="1" hidden="1">
      <c r="A130" s="115" t="s">
        <v>78</v>
      </c>
      <c r="B130" s="116" t="s">
        <v>195</v>
      </c>
      <c r="C130" s="108" t="s">
        <v>323</v>
      </c>
      <c r="D130" s="108"/>
      <c r="E130" s="108">
        <v>3</v>
      </c>
      <c r="F130" s="108"/>
    </row>
    <row r="131" spans="1:6" s="2" customFormat="1" hidden="1">
      <c r="A131" s="115" t="s">
        <v>79</v>
      </c>
      <c r="B131" s="116" t="s">
        <v>196</v>
      </c>
      <c r="C131" s="108" t="s">
        <v>323</v>
      </c>
      <c r="D131" s="108"/>
      <c r="E131" s="108">
        <v>3</v>
      </c>
      <c r="F131" s="108"/>
    </row>
    <row r="132" spans="1:6" s="2" customFormat="1" hidden="1">
      <c r="A132" s="115" t="s">
        <v>80</v>
      </c>
      <c r="B132" s="116" t="s">
        <v>197</v>
      </c>
      <c r="C132" s="108" t="s">
        <v>323</v>
      </c>
      <c r="D132" s="108"/>
      <c r="E132" s="108">
        <v>3</v>
      </c>
      <c r="F132" s="108"/>
    </row>
    <row r="133" spans="1:6" s="2" customFormat="1" hidden="1">
      <c r="A133" s="115" t="s">
        <v>81</v>
      </c>
      <c r="B133" s="116" t="s">
        <v>198</v>
      </c>
      <c r="C133" s="108" t="s">
        <v>323</v>
      </c>
      <c r="D133" s="108"/>
      <c r="E133" s="108">
        <v>3</v>
      </c>
      <c r="F133" s="108"/>
    </row>
    <row r="134" spans="1:6" s="2" customFormat="1" hidden="1">
      <c r="A134" s="115" t="s">
        <v>82</v>
      </c>
      <c r="B134" s="116" t="s">
        <v>199</v>
      </c>
      <c r="C134" s="108" t="s">
        <v>323</v>
      </c>
      <c r="D134" s="108"/>
      <c r="E134" s="108">
        <v>3</v>
      </c>
      <c r="F134" s="108"/>
    </row>
    <row r="135" spans="1:6" s="2" customFormat="1" hidden="1">
      <c r="A135" s="115" t="s">
        <v>83</v>
      </c>
      <c r="B135" s="116" t="s">
        <v>200</v>
      </c>
      <c r="C135" s="108" t="s">
        <v>323</v>
      </c>
      <c r="D135" s="108"/>
      <c r="E135" s="108">
        <v>3</v>
      </c>
      <c r="F135" s="108"/>
    </row>
    <row r="136" spans="1:6" s="2" customFormat="1" hidden="1">
      <c r="A136" s="115" t="s">
        <v>86</v>
      </c>
      <c r="B136" s="116" t="s">
        <v>203</v>
      </c>
      <c r="C136" s="108" t="s">
        <v>323</v>
      </c>
      <c r="D136" s="108"/>
      <c r="E136" s="108">
        <v>2</v>
      </c>
      <c r="F136" s="108"/>
    </row>
    <row r="137" spans="1:6" s="2" customFormat="1" hidden="1">
      <c r="A137" s="115" t="s">
        <v>87</v>
      </c>
      <c r="B137" s="116" t="s">
        <v>204</v>
      </c>
      <c r="C137" s="108" t="s">
        <v>323</v>
      </c>
      <c r="D137" s="108"/>
      <c r="E137" s="108">
        <v>2</v>
      </c>
      <c r="F137" s="108"/>
    </row>
    <row r="138" spans="1:6" s="2" customFormat="1" hidden="1">
      <c r="A138" s="115" t="s">
        <v>85</v>
      </c>
      <c r="B138" s="116" t="s">
        <v>202</v>
      </c>
      <c r="C138" s="108" t="s">
        <v>323</v>
      </c>
      <c r="D138" s="108"/>
      <c r="E138" s="108">
        <v>2</v>
      </c>
      <c r="F138" s="108"/>
    </row>
    <row r="139" spans="1:6" s="2" customFormat="1" hidden="1">
      <c r="A139" s="115" t="s">
        <v>142</v>
      </c>
      <c r="B139" s="116" t="s">
        <v>4</v>
      </c>
      <c r="C139" s="116" t="s">
        <v>374</v>
      </c>
      <c r="D139" s="108"/>
      <c r="E139" s="108">
        <v>0</v>
      </c>
      <c r="F139" s="108"/>
    </row>
    <row r="140" spans="1:6" s="2" customFormat="1" hidden="1">
      <c r="A140" s="115" t="s">
        <v>143</v>
      </c>
      <c r="B140" s="116" t="s">
        <v>5</v>
      </c>
      <c r="C140" s="116" t="s">
        <v>374</v>
      </c>
      <c r="D140" s="108"/>
      <c r="E140" s="108">
        <v>0</v>
      </c>
      <c r="F140" s="108"/>
    </row>
    <row r="141" spans="1:6" s="2" customFormat="1" hidden="1">
      <c r="A141" s="115" t="s">
        <v>144</v>
      </c>
      <c r="B141" s="116" t="s">
        <v>6</v>
      </c>
      <c r="C141" s="116" t="s">
        <v>374</v>
      </c>
      <c r="D141" s="108"/>
      <c r="E141" s="108">
        <v>0</v>
      </c>
      <c r="F141" s="108"/>
    </row>
    <row r="142" spans="1:6" s="2" customFormat="1" hidden="1">
      <c r="A142" s="115" t="s">
        <v>145</v>
      </c>
      <c r="B142" s="116" t="s">
        <v>7</v>
      </c>
      <c r="C142" s="116" t="s">
        <v>374</v>
      </c>
      <c r="D142" s="108"/>
      <c r="E142" s="108">
        <v>0</v>
      </c>
      <c r="F142" s="108"/>
    </row>
    <row r="143" spans="1:6" s="2" customFormat="1" hidden="1">
      <c r="A143" s="115" t="s">
        <v>146</v>
      </c>
      <c r="B143" s="116" t="s">
        <v>8</v>
      </c>
      <c r="C143" s="116" t="s">
        <v>374</v>
      </c>
      <c r="D143" s="108"/>
      <c r="E143" s="108">
        <v>0</v>
      </c>
      <c r="F143" s="108"/>
    </row>
    <row r="144" spans="1:6" s="2" customFormat="1" hidden="1">
      <c r="A144" s="115" t="s">
        <v>147</v>
      </c>
      <c r="B144" s="116" t="s">
        <v>9</v>
      </c>
      <c r="C144" s="116" t="s">
        <v>374</v>
      </c>
      <c r="D144" s="108"/>
      <c r="E144" s="108">
        <v>0</v>
      </c>
      <c r="F144" s="108"/>
    </row>
    <row r="145" spans="1:6" s="2" customFormat="1" hidden="1">
      <c r="A145" s="115" t="s">
        <v>148</v>
      </c>
      <c r="B145" s="116" t="s">
        <v>10</v>
      </c>
      <c r="C145" s="116" t="s">
        <v>374</v>
      </c>
      <c r="D145" s="108"/>
      <c r="E145" s="108">
        <v>0</v>
      </c>
      <c r="F145" s="108"/>
    </row>
    <row r="146" spans="1:6" s="2" customFormat="1" hidden="1">
      <c r="A146" s="115" t="s">
        <v>149</v>
      </c>
      <c r="B146" s="116" t="s">
        <v>11</v>
      </c>
      <c r="C146" s="116" t="s">
        <v>374</v>
      </c>
      <c r="D146" s="108"/>
      <c r="E146" s="108">
        <v>0</v>
      </c>
      <c r="F146" s="108"/>
    </row>
    <row r="147" spans="1:6" s="2" customFormat="1" hidden="1">
      <c r="A147" s="115" t="s">
        <v>150</v>
      </c>
      <c r="B147" s="116" t="s">
        <v>12</v>
      </c>
      <c r="C147" s="116" t="s">
        <v>374</v>
      </c>
      <c r="D147" s="108"/>
      <c r="E147" s="108">
        <v>0</v>
      </c>
      <c r="F147" s="108"/>
    </row>
    <row r="148" spans="1:6" s="2" customFormat="1" hidden="1">
      <c r="A148" s="115" t="s">
        <v>151</v>
      </c>
      <c r="B148" s="116" t="s">
        <v>13</v>
      </c>
      <c r="C148" s="116" t="s">
        <v>374</v>
      </c>
      <c r="D148" s="108"/>
      <c r="E148" s="108">
        <v>0</v>
      </c>
      <c r="F148" s="108"/>
    </row>
    <row r="149" spans="1:6" s="2" customFormat="1" hidden="1">
      <c r="A149" s="115" t="s">
        <v>152</v>
      </c>
      <c r="B149" s="116" t="s">
        <v>14</v>
      </c>
      <c r="C149" s="116" t="s">
        <v>374</v>
      </c>
      <c r="D149" s="108"/>
      <c r="E149" s="108">
        <v>0</v>
      </c>
      <c r="F149" s="108"/>
    </row>
    <row r="150" spans="1:6" s="2" customFormat="1" hidden="1">
      <c r="A150" s="115" t="s">
        <v>153</v>
      </c>
      <c r="B150" s="116" t="s">
        <v>15</v>
      </c>
      <c r="C150" s="116" t="s">
        <v>374</v>
      </c>
      <c r="D150" s="108"/>
      <c r="E150" s="108">
        <v>0</v>
      </c>
      <c r="F150" s="108"/>
    </row>
    <row r="151" spans="1:6" s="2" customFormat="1" hidden="1">
      <c r="A151" s="115" t="s">
        <v>154</v>
      </c>
      <c r="B151" s="116" t="s">
        <v>16</v>
      </c>
      <c r="C151" s="116" t="s">
        <v>374</v>
      </c>
      <c r="D151" s="108"/>
      <c r="E151" s="108">
        <v>0</v>
      </c>
      <c r="F151" s="108"/>
    </row>
    <row r="152" spans="1:6" s="2" customFormat="1" hidden="1">
      <c r="A152" s="115" t="s">
        <v>155</v>
      </c>
      <c r="B152" s="116" t="s">
        <v>17</v>
      </c>
      <c r="C152" s="116" t="s">
        <v>374</v>
      </c>
      <c r="D152" s="108"/>
      <c r="E152" s="108">
        <v>0</v>
      </c>
      <c r="F152" s="108"/>
    </row>
    <row r="153" spans="1:6" s="2" customFormat="1" hidden="1">
      <c r="A153" s="115" t="s">
        <v>156</v>
      </c>
      <c r="B153" s="116" t="s">
        <v>18</v>
      </c>
      <c r="C153" s="116" t="s">
        <v>374</v>
      </c>
      <c r="D153" s="108"/>
      <c r="E153" s="108">
        <v>0</v>
      </c>
      <c r="F153" s="108"/>
    </row>
    <row r="154" spans="1:6" s="2" customFormat="1" hidden="1">
      <c r="A154" s="115" t="s">
        <v>157</v>
      </c>
      <c r="B154" s="116" t="s">
        <v>19</v>
      </c>
      <c r="C154" s="116" t="s">
        <v>374</v>
      </c>
      <c r="D154" s="108"/>
      <c r="E154" s="108">
        <v>0</v>
      </c>
      <c r="F154" s="108"/>
    </row>
    <row r="155" spans="1:6" s="2" customFormat="1" hidden="1">
      <c r="A155" s="115" t="s">
        <v>158</v>
      </c>
      <c r="B155" s="116" t="s">
        <v>20</v>
      </c>
      <c r="C155" s="116" t="s">
        <v>374</v>
      </c>
      <c r="D155" s="108"/>
      <c r="E155" s="108">
        <v>0</v>
      </c>
      <c r="F155" s="108"/>
    </row>
    <row r="156" spans="1:6" s="2" customFormat="1" hidden="1">
      <c r="A156" s="115" t="s">
        <v>159</v>
      </c>
      <c r="B156" s="116" t="s">
        <v>21</v>
      </c>
      <c r="C156" s="116" t="s">
        <v>374</v>
      </c>
      <c r="D156" s="108"/>
      <c r="E156" s="108">
        <v>0</v>
      </c>
      <c r="F156" s="108"/>
    </row>
    <row r="157" spans="1:6" s="2" customFormat="1">
      <c r="A157" s="9"/>
      <c r="B157" s="9"/>
    </row>
    <row r="159" spans="1:6">
      <c r="A159" s="147" t="s">
        <v>2197</v>
      </c>
    </row>
    <row r="160" spans="1:6" s="2" customFormat="1">
      <c r="A160" s="48" t="s">
        <v>2144</v>
      </c>
      <c r="B160" s="48" t="s">
        <v>1377</v>
      </c>
      <c r="C160" s="48" t="s">
        <v>342</v>
      </c>
      <c r="D160" s="48" t="s">
        <v>2145</v>
      </c>
      <c r="E160" s="48"/>
      <c r="F160" s="48"/>
    </row>
    <row r="161" spans="1:6" s="2" customFormat="1">
      <c r="A161" s="48" t="s">
        <v>23</v>
      </c>
      <c r="B161" s="48" t="s">
        <v>1377</v>
      </c>
      <c r="C161" s="48" t="s">
        <v>344</v>
      </c>
      <c r="D161" s="48" t="s">
        <v>2145</v>
      </c>
      <c r="E161" s="48"/>
      <c r="F161" s="48"/>
    </row>
    <row r="162" spans="1:6" s="2" customFormat="1" ht="25.8">
      <c r="A162" s="48" t="s">
        <v>381</v>
      </c>
      <c r="B162" s="149" t="s">
        <v>217</v>
      </c>
      <c r="C162" s="48"/>
      <c r="D162" s="48"/>
      <c r="E162" s="48">
        <v>2</v>
      </c>
      <c r="F162" s="48"/>
    </row>
    <row r="163" spans="1:6" s="2" customFormat="1">
      <c r="A163" s="48" t="s">
        <v>26</v>
      </c>
      <c r="B163" s="48" t="s">
        <v>218</v>
      </c>
      <c r="C163" s="48" t="s">
        <v>323</v>
      </c>
      <c r="D163" s="48"/>
      <c r="E163" s="48">
        <v>2</v>
      </c>
      <c r="F163" s="48"/>
    </row>
    <row r="164" spans="1:6">
      <c r="A164" s="48" t="s">
        <v>28</v>
      </c>
      <c r="B164" s="48" t="s">
        <v>221</v>
      </c>
      <c r="C164" s="48" t="s">
        <v>323</v>
      </c>
      <c r="D164" s="48"/>
      <c r="E164" s="48"/>
      <c r="F164" s="48"/>
    </row>
    <row r="165" spans="1:6">
      <c r="A165" s="48" t="s">
        <v>29</v>
      </c>
      <c r="B165" s="48" t="s">
        <v>220</v>
      </c>
      <c r="C165" s="48" t="s">
        <v>323</v>
      </c>
      <c r="D165" s="48"/>
      <c r="E165" s="48"/>
      <c r="F165" s="48"/>
    </row>
    <row r="166" spans="1:6" s="148" customFormat="1">
      <c r="A166" s="48" t="s">
        <v>50</v>
      </c>
      <c r="B166" s="48" t="s">
        <v>238</v>
      </c>
      <c r="C166" s="48" t="s">
        <v>323</v>
      </c>
      <c r="D166" s="48"/>
      <c r="E166" s="48"/>
      <c r="F166" s="48"/>
    </row>
    <row r="167" spans="1:6" s="2" customFormat="1">
      <c r="A167" s="48" t="s">
        <v>101</v>
      </c>
      <c r="B167" s="48" t="s">
        <v>255</v>
      </c>
      <c r="C167" s="48" t="s">
        <v>326</v>
      </c>
      <c r="D167" s="48"/>
      <c r="E167" s="48">
        <v>0</v>
      </c>
      <c r="F167" s="48">
        <v>3</v>
      </c>
    </row>
    <row r="168" spans="1:6" s="2" customFormat="1" ht="25.8">
      <c r="A168" s="48" t="s">
        <v>102</v>
      </c>
      <c r="B168" s="48" t="s">
        <v>256</v>
      </c>
      <c r="C168" s="48" t="s">
        <v>326</v>
      </c>
      <c r="D168" s="149" t="s">
        <v>2147</v>
      </c>
      <c r="E168" s="48">
        <v>0</v>
      </c>
      <c r="F168" s="48">
        <v>3</v>
      </c>
    </row>
    <row r="169" spans="1:6" s="2" customFormat="1">
      <c r="A169" s="48" t="s">
        <v>103</v>
      </c>
      <c r="B169" s="48" t="s">
        <v>257</v>
      </c>
      <c r="C169" s="48" t="s">
        <v>326</v>
      </c>
      <c r="D169" s="48"/>
      <c r="E169" s="48">
        <v>0</v>
      </c>
      <c r="F169" s="48">
        <v>3</v>
      </c>
    </row>
    <row r="170" spans="1:6" s="2" customFormat="1">
      <c r="A170" s="48" t="s">
        <v>104</v>
      </c>
      <c r="B170" s="48" t="s">
        <v>258</v>
      </c>
      <c r="C170" s="48" t="s">
        <v>326</v>
      </c>
      <c r="D170" s="48"/>
      <c r="E170" s="48">
        <v>0</v>
      </c>
      <c r="F170" s="48">
        <v>3</v>
      </c>
    </row>
    <row r="171" spans="1:6">
      <c r="A171" s="48" t="s">
        <v>111</v>
      </c>
      <c r="B171" s="48" t="s">
        <v>265</v>
      </c>
      <c r="C171" s="48" t="s">
        <v>326</v>
      </c>
      <c r="D171" s="48"/>
      <c r="E171" s="48"/>
      <c r="F171" s="48"/>
    </row>
    <row r="172" spans="1:6">
      <c r="A172" s="48" t="s">
        <v>128</v>
      </c>
      <c r="B172" s="48" t="s">
        <v>281</v>
      </c>
      <c r="C172" s="48" t="s">
        <v>374</v>
      </c>
      <c r="D172" s="48"/>
      <c r="E172" s="48"/>
      <c r="F172" s="48"/>
    </row>
    <row r="173" spans="1:6">
      <c r="A173" s="48" t="s">
        <v>129</v>
      </c>
      <c r="B173" s="48" t="s">
        <v>282</v>
      </c>
      <c r="C173" s="48" t="s">
        <v>374</v>
      </c>
      <c r="D173" s="48"/>
      <c r="E173" s="48"/>
      <c r="F173" s="48"/>
    </row>
    <row r="174" spans="1:6">
      <c r="A174" s="48" t="s">
        <v>130</v>
      </c>
      <c r="B174" s="48" t="s">
        <v>287</v>
      </c>
      <c r="C174" s="48" t="s">
        <v>374</v>
      </c>
      <c r="D174" s="48"/>
      <c r="E174" s="48"/>
      <c r="F174" s="48"/>
    </row>
    <row r="175" spans="1:6" ht="52.5" customHeight="1">
      <c r="A175" s="48" t="s">
        <v>131</v>
      </c>
      <c r="B175" s="149" t="s">
        <v>2153</v>
      </c>
      <c r="C175" s="48" t="s">
        <v>326</v>
      </c>
      <c r="D175" s="48"/>
      <c r="E175" s="48"/>
      <c r="F175" s="48"/>
    </row>
    <row r="176" spans="1:6" ht="25.8">
      <c r="A176" s="48" t="s">
        <v>132</v>
      </c>
      <c r="B176" s="149" t="s">
        <v>2154</v>
      </c>
      <c r="C176" s="48" t="s">
        <v>326</v>
      </c>
      <c r="D176" s="48"/>
      <c r="E176" s="48"/>
      <c r="F176" s="48"/>
    </row>
    <row r="177" spans="1:6">
      <c r="A177" s="48" t="s">
        <v>133</v>
      </c>
      <c r="B177" s="48" t="s">
        <v>290</v>
      </c>
      <c r="C177" s="48" t="s">
        <v>326</v>
      </c>
      <c r="D177" s="48"/>
      <c r="E177" s="48"/>
      <c r="F177" s="48"/>
    </row>
    <row r="178" spans="1:6">
      <c r="A178" s="48" t="s">
        <v>134</v>
      </c>
      <c r="B178" s="48" t="s">
        <v>2155</v>
      </c>
      <c r="C178" s="48" t="s">
        <v>326</v>
      </c>
      <c r="D178" s="48"/>
      <c r="E178" s="48"/>
      <c r="F178" s="48"/>
    </row>
    <row r="179" spans="1:6">
      <c r="A179" s="48" t="s">
        <v>2151</v>
      </c>
      <c r="B179" s="48" t="s">
        <v>2156</v>
      </c>
      <c r="C179" s="48" t="s">
        <v>326</v>
      </c>
      <c r="D179" s="48" t="s">
        <v>2152</v>
      </c>
      <c r="E179" s="48"/>
      <c r="F179" s="48"/>
    </row>
    <row r="180" spans="1:6" s="148" customFormat="1">
      <c r="A180" s="48" t="s">
        <v>136</v>
      </c>
      <c r="B180" s="48" t="s">
        <v>2157</v>
      </c>
      <c r="C180" s="48" t="s">
        <v>326</v>
      </c>
      <c r="D180" s="48"/>
      <c r="E180" s="48"/>
      <c r="F180" s="48"/>
    </row>
  </sheetData>
  <sheetProtection password="E1F8" sheet="1" formatCells="0" formatColumns="0" formatRows="0" insertColumns="0" insertRows="0" insertHyperlinks="0" deleteColumns="0" deleteRows="0" sort="0" autoFilter="0" pivotTables="0"/>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EP442"/>
  <sheetViews>
    <sheetView zoomScale="70" zoomScaleNormal="70" workbookViewId="0"/>
  </sheetViews>
  <sheetFormatPr baseColWidth="10" defaultColWidth="9.109375" defaultRowHeight="13.2"/>
  <cols>
    <col min="1" max="1" width="9.109375" style="14"/>
    <col min="2" max="2" width="9.6640625" style="14" customWidth="1"/>
    <col min="3" max="3" width="11.109375" style="14" customWidth="1"/>
    <col min="4" max="4" width="6.33203125" style="14" customWidth="1"/>
    <col min="5" max="5" width="9.44140625" style="12" customWidth="1"/>
    <col min="6" max="6" width="16.5546875" style="15" bestFit="1" customWidth="1"/>
    <col min="7" max="7" width="36.109375" style="16" bestFit="1" customWidth="1"/>
    <col min="8" max="8" width="40.44140625" style="29" bestFit="1" customWidth="1"/>
    <col min="9" max="9" width="12.6640625" style="16" customWidth="1"/>
    <col min="10" max="10" width="9.109375" style="21" customWidth="1"/>
    <col min="11" max="11" width="11.6640625" style="21" customWidth="1"/>
    <col min="12" max="12" width="56.33203125" style="9" bestFit="1" customWidth="1"/>
    <col min="13" max="13" width="13.88671875" style="9" customWidth="1"/>
    <col min="14" max="14" width="14.109375" style="9" customWidth="1"/>
    <col min="15" max="15" width="16" style="9" customWidth="1"/>
    <col min="16" max="16" width="14.88671875" style="10" customWidth="1"/>
    <col min="17" max="17" width="15.44140625" style="10" customWidth="1"/>
    <col min="18" max="18" width="9.6640625" style="10" customWidth="1"/>
    <col min="19" max="19" width="9.33203125" style="9" bestFit="1" customWidth="1"/>
    <col min="20" max="20" width="9.6640625" style="9" customWidth="1"/>
    <col min="21" max="21" width="12.44140625" style="10" customWidth="1"/>
    <col min="22" max="23" width="10.88671875" style="9" customWidth="1"/>
    <col min="24" max="24" width="9.5546875" style="171" bestFit="1" customWidth="1"/>
    <col min="25" max="25" width="14.109375" style="171" customWidth="1"/>
    <col min="26" max="26" width="10.88671875" style="9" hidden="1" customWidth="1"/>
    <col min="27" max="28" width="0" style="9" hidden="1" customWidth="1"/>
    <col min="29" max="30" width="9.6640625" style="9" hidden="1" customWidth="1"/>
    <col min="31" max="31" width="9.33203125" style="10" bestFit="1" customWidth="1"/>
    <col min="32" max="32" width="8.6640625" style="17" customWidth="1"/>
    <col min="33" max="34" width="6.5546875" style="10" customWidth="1"/>
    <col min="35" max="35" width="9.33203125" style="10" bestFit="1" customWidth="1"/>
    <col min="36" max="36" width="7" style="10" customWidth="1"/>
    <col min="37" max="37" width="9.33203125" style="10" bestFit="1" customWidth="1"/>
    <col min="38" max="40" width="0" style="9" hidden="1" customWidth="1"/>
    <col min="41" max="41" width="10" style="10" bestFit="1" customWidth="1"/>
    <col min="42" max="42" width="9.33203125" style="9" bestFit="1" customWidth="1"/>
    <col min="43" max="43" width="8.5546875" style="9" customWidth="1"/>
    <col min="44" max="44" width="9.33203125" style="9" bestFit="1" customWidth="1"/>
    <col min="45" max="45" width="12.109375" style="9" customWidth="1"/>
    <col min="46" max="46" width="9.33203125" style="9" bestFit="1" customWidth="1"/>
    <col min="47" max="47" width="10" style="9" bestFit="1" customWidth="1"/>
    <col min="48" max="49" width="0" style="9" hidden="1" customWidth="1"/>
    <col min="50" max="50" width="0" style="1" hidden="1" customWidth="1"/>
    <col min="51" max="52" width="0" style="9" hidden="1" customWidth="1"/>
    <col min="53" max="53" width="9.33203125" style="10" bestFit="1" customWidth="1"/>
    <col min="54" max="54" width="9.33203125" style="9" bestFit="1" customWidth="1"/>
    <col min="55" max="55" width="10" style="9" customWidth="1"/>
    <col min="56" max="66" width="0" style="9" hidden="1" customWidth="1"/>
    <col min="67" max="69" width="9.33203125" style="10" bestFit="1" customWidth="1"/>
    <col min="70" max="70" width="10" style="10" customWidth="1"/>
    <col min="71" max="71" width="8.5546875" style="10" customWidth="1"/>
    <col min="72" max="72" width="8" style="10" customWidth="1"/>
    <col min="73" max="73" width="11.33203125" style="9" customWidth="1"/>
    <col min="74" max="74" width="8.88671875" style="9" customWidth="1"/>
    <col min="75" max="75" width="8.6640625" style="10" customWidth="1"/>
    <col min="76" max="76" width="9.33203125" style="9" customWidth="1"/>
    <col min="77" max="77" width="8.6640625" style="9" customWidth="1"/>
    <col min="78" max="78" width="8.33203125" style="9" customWidth="1"/>
    <col min="79" max="79" width="10.5546875" style="10" customWidth="1"/>
    <col min="80" max="80" width="9.33203125" style="10" bestFit="1" customWidth="1"/>
    <col min="81" max="81" width="9.33203125" style="9" bestFit="1" customWidth="1"/>
    <col min="82" max="116" width="0" style="9" hidden="1" customWidth="1"/>
    <col min="117" max="118" width="0" style="18" hidden="1" customWidth="1"/>
    <col min="119" max="119" width="0" style="9" hidden="1" customWidth="1"/>
    <col min="120" max="125" width="0" style="18" hidden="1" customWidth="1"/>
    <col min="126" max="138" width="0" style="12" hidden="1" customWidth="1"/>
    <col min="139" max="16384" width="9.109375" style="12"/>
  </cols>
  <sheetData>
    <row r="1" spans="1:146" ht="16.8" thickBot="1">
      <c r="A1" s="119" t="s">
        <v>2306</v>
      </c>
      <c r="M1" s="180" t="s">
        <v>2201</v>
      </c>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row>
    <row r="2" spans="1:146" s="169" customFormat="1" ht="48.75" customHeight="1">
      <c r="A2" s="41" t="s">
        <v>377</v>
      </c>
      <c r="B2" s="41" t="s">
        <v>383</v>
      </c>
      <c r="C2" s="41" t="s">
        <v>385</v>
      </c>
      <c r="D2" s="41" t="s">
        <v>354</v>
      </c>
      <c r="E2" s="41" t="s">
        <v>2148</v>
      </c>
      <c r="F2" s="41" t="s">
        <v>352</v>
      </c>
      <c r="G2" s="41" t="s">
        <v>432</v>
      </c>
      <c r="H2" s="41" t="s">
        <v>378</v>
      </c>
      <c r="I2" s="41" t="s">
        <v>353</v>
      </c>
      <c r="J2" s="41" t="s">
        <v>433</v>
      </c>
      <c r="K2" s="41" t="s">
        <v>2149</v>
      </c>
      <c r="L2" s="41" t="s">
        <v>2150</v>
      </c>
      <c r="M2" s="41" t="s">
        <v>2202</v>
      </c>
      <c r="N2" s="41" t="s">
        <v>22</v>
      </c>
      <c r="O2" s="41" t="s">
        <v>23</v>
      </c>
      <c r="P2" s="152" t="s">
        <v>2158</v>
      </c>
      <c r="Q2" s="152" t="s">
        <v>2159</v>
      </c>
      <c r="R2" s="152" t="s">
        <v>25</v>
      </c>
      <c r="S2" s="42" t="s">
        <v>381</v>
      </c>
      <c r="T2" s="42" t="s">
        <v>26</v>
      </c>
      <c r="U2" s="152" t="s">
        <v>27</v>
      </c>
      <c r="V2" s="42" t="s">
        <v>28</v>
      </c>
      <c r="W2" s="42" t="s">
        <v>29</v>
      </c>
      <c r="X2" s="152" t="s">
        <v>30</v>
      </c>
      <c r="Y2" s="152" t="s">
        <v>37</v>
      </c>
      <c r="Z2" s="42" t="s">
        <v>41</v>
      </c>
      <c r="AA2" s="42" t="s">
        <v>42</v>
      </c>
      <c r="AB2" s="42" t="s">
        <v>43</v>
      </c>
      <c r="AC2" s="42" t="s">
        <v>44</v>
      </c>
      <c r="AD2" s="42" t="s">
        <v>45</v>
      </c>
      <c r="AE2" s="152" t="s">
        <v>1386</v>
      </c>
      <c r="AF2" s="42" t="s">
        <v>1386</v>
      </c>
      <c r="AG2" s="42" t="s">
        <v>50</v>
      </c>
      <c r="AH2" s="152" t="s">
        <v>51</v>
      </c>
      <c r="AI2" s="152" t="s">
        <v>1324</v>
      </c>
      <c r="AJ2" s="152" t="s">
        <v>1325</v>
      </c>
      <c r="AK2" s="152" t="s">
        <v>1326</v>
      </c>
      <c r="AL2" s="42" t="s">
        <v>96</v>
      </c>
      <c r="AM2" s="41" t="s">
        <v>97</v>
      </c>
      <c r="AN2" s="42" t="s">
        <v>98</v>
      </c>
      <c r="AO2" s="152" t="s">
        <v>1327</v>
      </c>
      <c r="AP2" s="41" t="s">
        <v>1327</v>
      </c>
      <c r="AQ2" s="41" t="s">
        <v>2286</v>
      </c>
      <c r="AR2" s="42" t="s">
        <v>101</v>
      </c>
      <c r="AS2" s="42" t="s">
        <v>102</v>
      </c>
      <c r="AT2" s="42" t="s">
        <v>103</v>
      </c>
      <c r="AU2" s="42" t="s">
        <v>2287</v>
      </c>
      <c r="AV2" s="42" t="s">
        <v>105</v>
      </c>
      <c r="AW2" s="42" t="s">
        <v>106</v>
      </c>
      <c r="AX2" s="162" t="s">
        <v>436</v>
      </c>
      <c r="AY2" s="42" t="s">
        <v>107</v>
      </c>
      <c r="AZ2" s="42" t="s">
        <v>108</v>
      </c>
      <c r="BA2" s="152" t="s">
        <v>1328</v>
      </c>
      <c r="BB2" s="42" t="s">
        <v>1328</v>
      </c>
      <c r="BC2" s="42" t="s">
        <v>2288</v>
      </c>
      <c r="BD2" s="163" t="s">
        <v>110</v>
      </c>
      <c r="BE2" s="163" t="s">
        <v>163</v>
      </c>
      <c r="BF2" s="164" t="s">
        <v>162</v>
      </c>
      <c r="BG2" s="42" t="s">
        <v>112</v>
      </c>
      <c r="BH2" s="41" t="s">
        <v>113</v>
      </c>
      <c r="BI2" s="42" t="s">
        <v>114</v>
      </c>
      <c r="BJ2" s="42" t="s">
        <v>115</v>
      </c>
      <c r="BK2" s="165" t="s">
        <v>116</v>
      </c>
      <c r="BL2" s="165" t="s">
        <v>117</v>
      </c>
      <c r="BM2" s="165" t="s">
        <v>118</v>
      </c>
      <c r="BN2" s="41" t="s">
        <v>119</v>
      </c>
      <c r="BO2" s="152" t="s">
        <v>1329</v>
      </c>
      <c r="BP2" s="152" t="s">
        <v>1330</v>
      </c>
      <c r="BQ2" s="152" t="s">
        <v>1331</v>
      </c>
      <c r="BR2" s="152" t="s">
        <v>1332</v>
      </c>
      <c r="BS2" s="42" t="s">
        <v>2193</v>
      </c>
      <c r="BT2" s="152" t="s">
        <v>1333</v>
      </c>
      <c r="BU2" s="41" t="s">
        <v>2289</v>
      </c>
      <c r="BV2" s="42" t="s">
        <v>1333</v>
      </c>
      <c r="BW2" s="42" t="s">
        <v>2290</v>
      </c>
      <c r="BX2" s="42" t="s">
        <v>2291</v>
      </c>
      <c r="BY2" s="42" t="s">
        <v>2292</v>
      </c>
      <c r="BZ2" s="42" t="s">
        <v>2293</v>
      </c>
      <c r="CA2" s="152" t="s">
        <v>1334</v>
      </c>
      <c r="CB2" s="152" t="s">
        <v>1335</v>
      </c>
      <c r="CC2" s="42" t="s">
        <v>1335</v>
      </c>
      <c r="CD2" s="163" t="s">
        <v>140</v>
      </c>
      <c r="CE2" s="166" t="s">
        <v>52</v>
      </c>
      <c r="CF2" s="166" t="s">
        <v>53</v>
      </c>
      <c r="CG2" s="166" t="s">
        <v>54</v>
      </c>
      <c r="CH2" s="166" t="s">
        <v>55</v>
      </c>
      <c r="CI2" s="166" t="s">
        <v>56</v>
      </c>
      <c r="CJ2" s="42" t="s">
        <v>141</v>
      </c>
      <c r="CK2" s="166" t="s">
        <v>57</v>
      </c>
      <c r="CL2" s="166" t="s">
        <v>58</v>
      </c>
      <c r="CM2" s="166" t="s">
        <v>59</v>
      </c>
      <c r="CN2" s="166" t="s">
        <v>60</v>
      </c>
      <c r="CO2" s="166" t="s">
        <v>61</v>
      </c>
      <c r="CP2" s="166" t="s">
        <v>62</v>
      </c>
      <c r="CQ2" s="166" t="s">
        <v>63</v>
      </c>
      <c r="CR2" s="166" t="s">
        <v>64</v>
      </c>
      <c r="CS2" s="166" t="s">
        <v>65</v>
      </c>
      <c r="CT2" s="166" t="s">
        <v>66</v>
      </c>
      <c r="CU2" s="166" t="s">
        <v>67</v>
      </c>
      <c r="CV2" s="166" t="s">
        <v>68</v>
      </c>
      <c r="CW2" s="166" t="s">
        <v>69</v>
      </c>
      <c r="CX2" s="166" t="s">
        <v>70</v>
      </c>
      <c r="CY2" s="166" t="s">
        <v>71</v>
      </c>
      <c r="CZ2" s="166" t="s">
        <v>72</v>
      </c>
      <c r="DA2" s="166" t="s">
        <v>73</v>
      </c>
      <c r="DB2" s="166" t="s">
        <v>74</v>
      </c>
      <c r="DC2" s="166" t="s">
        <v>75</v>
      </c>
      <c r="DD2" s="166" t="s">
        <v>76</v>
      </c>
      <c r="DE2" s="167" t="s">
        <v>84</v>
      </c>
      <c r="DF2" s="166" t="s">
        <v>77</v>
      </c>
      <c r="DG2" s="166" t="s">
        <v>78</v>
      </c>
      <c r="DH2" s="166" t="s">
        <v>79</v>
      </c>
      <c r="DI2" s="166" t="s">
        <v>80</v>
      </c>
      <c r="DJ2" s="166" t="s">
        <v>81</v>
      </c>
      <c r="DK2" s="166" t="s">
        <v>82</v>
      </c>
      <c r="DL2" s="166" t="s">
        <v>83</v>
      </c>
      <c r="DM2" s="166" t="s">
        <v>86</v>
      </c>
      <c r="DN2" s="166" t="s">
        <v>87</v>
      </c>
      <c r="DO2" s="166" t="s">
        <v>85</v>
      </c>
      <c r="DP2" s="166" t="s">
        <v>142</v>
      </c>
      <c r="DQ2" s="166" t="s">
        <v>143</v>
      </c>
      <c r="DR2" s="166" t="s">
        <v>144</v>
      </c>
      <c r="DS2" s="166" t="s">
        <v>145</v>
      </c>
      <c r="DT2" s="166" t="s">
        <v>146</v>
      </c>
      <c r="DU2" s="166" t="s">
        <v>147</v>
      </c>
      <c r="DV2" s="166" t="s">
        <v>148</v>
      </c>
      <c r="DW2" s="166" t="s">
        <v>149</v>
      </c>
      <c r="DX2" s="166" t="s">
        <v>150</v>
      </c>
      <c r="DY2" s="166" t="s">
        <v>151</v>
      </c>
      <c r="DZ2" s="166" t="s">
        <v>152</v>
      </c>
      <c r="EA2" s="166" t="s">
        <v>153</v>
      </c>
      <c r="EB2" s="166" t="s">
        <v>154</v>
      </c>
      <c r="EC2" s="166" t="s">
        <v>155</v>
      </c>
      <c r="ED2" s="166" t="s">
        <v>156</v>
      </c>
      <c r="EE2" s="166" t="s">
        <v>157</v>
      </c>
      <c r="EF2" s="166" t="s">
        <v>158</v>
      </c>
      <c r="EG2" s="166" t="s">
        <v>159</v>
      </c>
      <c r="EH2" s="168"/>
    </row>
    <row r="3" spans="1:146" s="13" customFormat="1">
      <c r="A3" s="48" t="s">
        <v>597</v>
      </c>
      <c r="B3" s="48">
        <v>1</v>
      </c>
      <c r="C3" s="48" t="s">
        <v>375</v>
      </c>
      <c r="D3" s="48" t="s">
        <v>389</v>
      </c>
      <c r="E3" s="48">
        <v>1</v>
      </c>
      <c r="F3" s="48" t="s">
        <v>598</v>
      </c>
      <c r="G3" s="48" t="s">
        <v>1089</v>
      </c>
      <c r="H3" s="49" t="s">
        <v>650</v>
      </c>
      <c r="I3" s="48">
        <v>1</v>
      </c>
      <c r="J3" s="50" t="s">
        <v>439</v>
      </c>
      <c r="K3" s="50" t="s">
        <v>599</v>
      </c>
      <c r="L3" s="48" t="s">
        <v>415</v>
      </c>
      <c r="M3" s="83"/>
      <c r="N3" s="48"/>
      <c r="O3" s="53">
        <v>361</v>
      </c>
      <c r="P3" s="84"/>
      <c r="Q3" s="84"/>
      <c r="R3" s="84">
        <v>10.199999999999999</v>
      </c>
      <c r="S3" s="48">
        <v>5.95</v>
      </c>
      <c r="T3" s="8">
        <f>U3/S3</f>
        <v>1.1092436974789914</v>
      </c>
      <c r="U3" s="84">
        <v>6.6</v>
      </c>
      <c r="V3" s="48"/>
      <c r="W3" s="48"/>
      <c r="X3" s="85">
        <v>0.8</v>
      </c>
      <c r="Y3" s="85"/>
      <c r="Z3" s="48"/>
      <c r="AA3" s="48"/>
      <c r="AB3" s="48"/>
      <c r="AC3" s="48"/>
      <c r="AD3" s="48"/>
      <c r="AE3" s="84"/>
      <c r="AF3" s="48">
        <v>0.6</v>
      </c>
      <c r="AG3" s="48"/>
      <c r="AH3" s="84">
        <v>0.4</v>
      </c>
      <c r="AI3" s="84">
        <v>8</v>
      </c>
      <c r="AJ3" s="84">
        <v>1.2</v>
      </c>
      <c r="AK3" s="84">
        <v>0.5</v>
      </c>
      <c r="AL3" s="48"/>
      <c r="AM3" s="48"/>
      <c r="AN3" s="48"/>
      <c r="AO3" s="84"/>
      <c r="AP3" s="48">
        <v>0</v>
      </c>
      <c r="AQ3" s="48"/>
      <c r="AR3" s="48">
        <v>0</v>
      </c>
      <c r="AS3" s="48"/>
      <c r="AT3" s="48"/>
      <c r="AU3" s="48">
        <v>0</v>
      </c>
      <c r="AV3" s="48"/>
      <c r="AW3" s="48"/>
      <c r="AX3" s="48"/>
      <c r="AY3" s="48"/>
      <c r="AZ3" s="48"/>
      <c r="BA3" s="84"/>
      <c r="BB3" s="48"/>
      <c r="BC3" s="48"/>
      <c r="BD3" s="48"/>
      <c r="BE3" s="48"/>
      <c r="BF3" s="48"/>
      <c r="BG3" s="48"/>
      <c r="BH3" s="48"/>
      <c r="BI3" s="48"/>
      <c r="BJ3" s="48"/>
      <c r="BK3" s="48"/>
      <c r="BL3" s="48"/>
      <c r="BM3" s="48"/>
      <c r="BN3" s="48"/>
      <c r="BO3" s="84">
        <v>7.0000000000000007E-2</v>
      </c>
      <c r="BP3" s="84">
        <v>0.02</v>
      </c>
      <c r="BQ3" s="84">
        <v>1.8</v>
      </c>
      <c r="BR3" s="84"/>
      <c r="BS3" s="48"/>
      <c r="BT3" s="84"/>
      <c r="BU3" s="48"/>
      <c r="BV3" s="48"/>
      <c r="BW3" s="48"/>
      <c r="BX3" s="48"/>
      <c r="BY3" s="48"/>
      <c r="BZ3" s="48"/>
      <c r="CA3" s="84"/>
      <c r="CB3" s="84"/>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row>
    <row r="4" spans="1:146" s="13" customFormat="1">
      <c r="A4" s="48" t="s">
        <v>597</v>
      </c>
      <c r="B4" s="48">
        <v>2</v>
      </c>
      <c r="C4" s="48" t="s">
        <v>375</v>
      </c>
      <c r="D4" s="48" t="s">
        <v>389</v>
      </c>
      <c r="E4" s="48">
        <v>1</v>
      </c>
      <c r="F4" s="48" t="s">
        <v>598</v>
      </c>
      <c r="G4" s="48" t="s">
        <v>1089</v>
      </c>
      <c r="H4" s="49"/>
      <c r="I4" s="48">
        <v>2</v>
      </c>
      <c r="J4" s="50" t="s">
        <v>441</v>
      </c>
      <c r="K4" s="50" t="s">
        <v>605</v>
      </c>
      <c r="L4" s="48" t="s">
        <v>606</v>
      </c>
      <c r="M4" s="83"/>
      <c r="N4" s="48"/>
      <c r="O4" s="53">
        <v>344</v>
      </c>
      <c r="P4" s="84"/>
      <c r="Q4" s="84"/>
      <c r="R4" s="84">
        <v>14</v>
      </c>
      <c r="S4" s="48">
        <v>5.95</v>
      </c>
      <c r="T4" s="8">
        <f>U4/S4</f>
        <v>1.3277310924369747</v>
      </c>
      <c r="U4" s="84">
        <v>7.9</v>
      </c>
      <c r="V4" s="48"/>
      <c r="W4" s="48"/>
      <c r="X4" s="85">
        <v>1</v>
      </c>
      <c r="Y4" s="85"/>
      <c r="Z4" s="48"/>
      <c r="AA4" s="48"/>
      <c r="AB4" s="48"/>
      <c r="AC4" s="48"/>
      <c r="AD4" s="48"/>
      <c r="AE4" s="84"/>
      <c r="AF4" s="48"/>
      <c r="AG4" s="48"/>
      <c r="AH4" s="84">
        <v>0.8</v>
      </c>
      <c r="AI4" s="84">
        <v>30</v>
      </c>
      <c r="AJ4" s="84">
        <v>1.3</v>
      </c>
      <c r="AK4" s="84">
        <v>1.5</v>
      </c>
      <c r="AL4" s="48"/>
      <c r="AM4" s="48"/>
      <c r="AN4" s="48"/>
      <c r="AO4" s="84"/>
      <c r="AP4" s="48"/>
      <c r="AQ4" s="48"/>
      <c r="AR4" s="48">
        <v>0</v>
      </c>
      <c r="AS4" s="48"/>
      <c r="AT4" s="48">
        <v>0</v>
      </c>
      <c r="AU4" s="48">
        <v>0</v>
      </c>
      <c r="AV4" s="48"/>
      <c r="AW4" s="48"/>
      <c r="AX4" s="48"/>
      <c r="AY4" s="48"/>
      <c r="AZ4" s="48"/>
      <c r="BA4" s="84"/>
      <c r="BB4" s="48"/>
      <c r="BC4" s="48"/>
      <c r="BD4" s="48"/>
      <c r="BE4" s="48"/>
      <c r="BF4" s="48"/>
      <c r="BG4" s="48"/>
      <c r="BH4" s="48"/>
      <c r="BI4" s="48"/>
      <c r="BJ4" s="48"/>
      <c r="BK4" s="48"/>
      <c r="BL4" s="48"/>
      <c r="BM4" s="48"/>
      <c r="BN4" s="48"/>
      <c r="BO4" s="84">
        <v>0.1</v>
      </c>
      <c r="BP4" s="84">
        <v>0.03</v>
      </c>
      <c r="BQ4" s="84">
        <v>1.6</v>
      </c>
      <c r="BR4" s="84">
        <f>BS4</f>
        <v>0.14499999999999999</v>
      </c>
      <c r="BS4" s="48">
        <v>0.14499999999999999</v>
      </c>
      <c r="BT4" s="84">
        <f>BV4</f>
        <v>9</v>
      </c>
      <c r="BU4" s="48"/>
      <c r="BV4" s="48">
        <v>9</v>
      </c>
      <c r="BW4" s="48">
        <v>0</v>
      </c>
      <c r="BX4" s="48"/>
      <c r="BY4" s="48"/>
      <c r="BZ4" s="48">
        <v>3</v>
      </c>
      <c r="CA4" s="84">
        <v>0</v>
      </c>
      <c r="CB4" s="84"/>
      <c r="CC4" s="48">
        <v>0</v>
      </c>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row>
    <row r="5" spans="1:146" s="13" customFormat="1">
      <c r="A5" s="48" t="s">
        <v>597</v>
      </c>
      <c r="B5" s="48">
        <v>3</v>
      </c>
      <c r="C5" s="48" t="s">
        <v>375</v>
      </c>
      <c r="D5" s="48" t="s">
        <v>389</v>
      </c>
      <c r="E5" s="48">
        <v>1</v>
      </c>
      <c r="F5" s="48" t="s">
        <v>598</v>
      </c>
      <c r="G5" s="48" t="s">
        <v>1089</v>
      </c>
      <c r="H5" s="49"/>
      <c r="I5" s="48">
        <v>2</v>
      </c>
      <c r="J5" s="50" t="s">
        <v>456</v>
      </c>
      <c r="K5" s="50" t="s">
        <v>601</v>
      </c>
      <c r="L5" s="48" t="s">
        <v>602</v>
      </c>
      <c r="M5" s="83"/>
      <c r="N5" s="48"/>
      <c r="O5" s="53">
        <v>356</v>
      </c>
      <c r="P5" s="84"/>
      <c r="Q5" s="84"/>
      <c r="R5" s="84">
        <v>11.1</v>
      </c>
      <c r="S5" s="48">
        <v>5.95</v>
      </c>
      <c r="T5" s="8">
        <f>U5/S5</f>
        <v>1.2436974789915967</v>
      </c>
      <c r="U5" s="84">
        <v>7.4</v>
      </c>
      <c r="V5" s="48"/>
      <c r="W5" s="48"/>
      <c r="X5" s="85">
        <v>0.5</v>
      </c>
      <c r="Y5" s="85"/>
      <c r="Z5" s="48"/>
      <c r="AA5" s="48"/>
      <c r="AB5" s="48"/>
      <c r="AC5" s="48"/>
      <c r="AD5" s="48"/>
      <c r="AE5" s="84"/>
      <c r="AF5" s="48">
        <v>2.8</v>
      </c>
      <c r="AG5" s="48"/>
      <c r="AH5" s="84">
        <v>0.6</v>
      </c>
      <c r="AI5" s="84">
        <v>27</v>
      </c>
      <c r="AJ5" s="84">
        <v>1</v>
      </c>
      <c r="AK5" s="84"/>
      <c r="AL5" s="48"/>
      <c r="AM5" s="48"/>
      <c r="AN5" s="48"/>
      <c r="AO5" s="84"/>
      <c r="AP5" s="48">
        <v>0</v>
      </c>
      <c r="AQ5" s="48"/>
      <c r="AR5" s="48">
        <v>0</v>
      </c>
      <c r="AS5" s="48"/>
      <c r="AT5" s="48"/>
      <c r="AU5" s="48">
        <v>0</v>
      </c>
      <c r="AV5" s="48"/>
      <c r="AW5" s="48"/>
      <c r="AX5" s="48"/>
      <c r="AY5" s="48"/>
      <c r="AZ5" s="48"/>
      <c r="BA5" s="84"/>
      <c r="BB5" s="48"/>
      <c r="BC5" s="48"/>
      <c r="BD5" s="48"/>
      <c r="BE5" s="48"/>
      <c r="BF5" s="48"/>
      <c r="BG5" s="48"/>
      <c r="BH5" s="48"/>
      <c r="BI5" s="48"/>
      <c r="BJ5" s="48"/>
      <c r="BK5" s="48"/>
      <c r="BL5" s="48"/>
      <c r="BM5" s="48"/>
      <c r="BN5" s="48"/>
      <c r="BO5" s="84">
        <v>0.1</v>
      </c>
      <c r="BP5" s="84">
        <v>0.05</v>
      </c>
      <c r="BQ5" s="84">
        <v>2.8</v>
      </c>
      <c r="BR5" s="84"/>
      <c r="BS5" s="48"/>
      <c r="BT5" s="84"/>
      <c r="BU5" s="48"/>
      <c r="BV5" s="48"/>
      <c r="BW5" s="48"/>
      <c r="BX5" s="48"/>
      <c r="BY5" s="48"/>
      <c r="BZ5" s="48"/>
      <c r="CA5" s="84"/>
      <c r="CB5" s="84"/>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row>
    <row r="6" spans="1:146" s="13" customFormat="1">
      <c r="A6" s="48" t="s">
        <v>597</v>
      </c>
      <c r="B6" s="48">
        <v>4</v>
      </c>
      <c r="C6" s="48" t="s">
        <v>375</v>
      </c>
      <c r="D6" s="48" t="s">
        <v>389</v>
      </c>
      <c r="E6" s="48">
        <v>1</v>
      </c>
      <c r="F6" s="48" t="s">
        <v>598</v>
      </c>
      <c r="G6" s="48" t="s">
        <v>1089</v>
      </c>
      <c r="H6" s="49"/>
      <c r="I6" s="48">
        <v>1</v>
      </c>
      <c r="J6" s="50" t="s">
        <v>512</v>
      </c>
      <c r="K6" s="50" t="s">
        <v>603</v>
      </c>
      <c r="L6" s="48" t="s">
        <v>604</v>
      </c>
      <c r="M6" s="83"/>
      <c r="N6" s="48"/>
      <c r="O6" s="53">
        <v>355</v>
      </c>
      <c r="P6" s="84"/>
      <c r="Q6" s="84"/>
      <c r="R6" s="84">
        <v>11.7</v>
      </c>
      <c r="S6" s="48">
        <v>5.95</v>
      </c>
      <c r="T6" s="8">
        <f>U6/S6</f>
        <v>1.1428571428571428</v>
      </c>
      <c r="U6" s="84">
        <v>6.8</v>
      </c>
      <c r="V6" s="48"/>
      <c r="W6" s="48"/>
      <c r="X6" s="85">
        <v>0.7</v>
      </c>
      <c r="Y6" s="85"/>
      <c r="Z6" s="48"/>
      <c r="AA6" s="48"/>
      <c r="AB6" s="48"/>
      <c r="AC6" s="48"/>
      <c r="AD6" s="48"/>
      <c r="AE6" s="84"/>
      <c r="AF6" s="48">
        <v>0.6</v>
      </c>
      <c r="AG6" s="48"/>
      <c r="AH6" s="84">
        <v>0.5</v>
      </c>
      <c r="AI6" s="84">
        <v>19</v>
      </c>
      <c r="AJ6" s="84" t="s">
        <v>1222</v>
      </c>
      <c r="AK6" s="84">
        <v>0.5</v>
      </c>
      <c r="AL6" s="48"/>
      <c r="AM6" s="48"/>
      <c r="AN6" s="48"/>
      <c r="AO6" s="84"/>
      <c r="AP6" s="48">
        <v>0</v>
      </c>
      <c r="AQ6" s="48"/>
      <c r="AR6" s="48">
        <v>0</v>
      </c>
      <c r="AS6" s="48"/>
      <c r="AT6" s="48"/>
      <c r="AU6" s="48">
        <v>0</v>
      </c>
      <c r="AV6" s="48"/>
      <c r="AW6" s="48"/>
      <c r="AX6" s="48"/>
      <c r="AY6" s="48"/>
      <c r="AZ6" s="48"/>
      <c r="BA6" s="84"/>
      <c r="BB6" s="48"/>
      <c r="BC6" s="48"/>
      <c r="BD6" s="48"/>
      <c r="BE6" s="48"/>
      <c r="BF6" s="48"/>
      <c r="BG6" s="48"/>
      <c r="BH6" s="48"/>
      <c r="BI6" s="48"/>
      <c r="BJ6" s="48"/>
      <c r="BK6" s="48"/>
      <c r="BL6" s="48"/>
      <c r="BM6" s="48"/>
      <c r="BN6" s="48"/>
      <c r="BO6" s="84">
        <v>0.1</v>
      </c>
      <c r="BP6" s="84">
        <v>0.04</v>
      </c>
      <c r="BQ6" s="84">
        <v>2.6</v>
      </c>
      <c r="BR6" s="84"/>
      <c r="BS6" s="48"/>
      <c r="BT6" s="84"/>
      <c r="BU6" s="48"/>
      <c r="BV6" s="48"/>
      <c r="BW6" s="48"/>
      <c r="BX6" s="48"/>
      <c r="BY6" s="48"/>
      <c r="BZ6" s="48"/>
      <c r="CA6" s="84"/>
      <c r="CB6" s="84"/>
      <c r="CC6" s="48">
        <v>0</v>
      </c>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row>
    <row r="7" spans="1:146" s="19" customFormat="1" ht="14.25" customHeight="1">
      <c r="A7" s="86" t="s">
        <v>597</v>
      </c>
      <c r="B7" s="48" t="s">
        <v>646</v>
      </c>
      <c r="C7" s="48"/>
      <c r="D7" s="48"/>
      <c r="E7" s="48">
        <v>1</v>
      </c>
      <c r="F7" s="48" t="s">
        <v>598</v>
      </c>
      <c r="G7" s="48" t="s">
        <v>1089</v>
      </c>
      <c r="H7" s="49" t="s">
        <v>650</v>
      </c>
      <c r="I7" s="48"/>
      <c r="J7" s="50"/>
      <c r="K7" s="50"/>
      <c r="L7" s="48"/>
      <c r="M7" s="51">
        <f>R7+U7+X7+Y7+AE7+AG7+AH7</f>
        <v>100</v>
      </c>
      <c r="N7" s="52"/>
      <c r="O7" s="53">
        <f>AVERAGE(O3:O6)</f>
        <v>354</v>
      </c>
      <c r="P7" s="87">
        <f>U7*17+X7*37+Y7*17+AG7*29+AE7*8</f>
        <v>1493.4750000000001</v>
      </c>
      <c r="Q7" s="87">
        <f>(U7*4)+(X7*9)+(Y7*4)+(AG7*7)+(AE7*2)</f>
        <v>351.78333333333336</v>
      </c>
      <c r="R7" s="88">
        <f>AVERAGE(R3:R6)</f>
        <v>11.75</v>
      </c>
      <c r="S7" s="48">
        <v>5.95</v>
      </c>
      <c r="T7" s="52">
        <f>AVERAGE(T3:T6)</f>
        <v>1.2058823529411764</v>
      </c>
      <c r="U7" s="89">
        <f>S7*T7</f>
        <v>7.1749999999999998</v>
      </c>
      <c r="V7" s="52">
        <f>U7</f>
        <v>7.1749999999999998</v>
      </c>
      <c r="W7" s="7">
        <v>0</v>
      </c>
      <c r="X7" s="90">
        <f>AVERAGE(X3:X6)</f>
        <v>0.75</v>
      </c>
      <c r="Y7" s="66">
        <f>100-R7-U7-X7-AE7-AH7</f>
        <v>78.416666666666671</v>
      </c>
      <c r="Z7" s="52"/>
      <c r="AA7" s="23"/>
      <c r="AB7" s="23"/>
      <c r="AC7" s="23"/>
      <c r="AD7" s="23"/>
      <c r="AE7" s="88">
        <f>AF7</f>
        <v>1.3333333333333333</v>
      </c>
      <c r="AF7" s="51">
        <f>AVERAGE(AF3:AF6)</f>
        <v>1.3333333333333333</v>
      </c>
      <c r="AG7" s="23">
        <v>0</v>
      </c>
      <c r="AH7" s="91">
        <f>AVERAGE(AH3:AH6)</f>
        <v>0.57500000000000007</v>
      </c>
      <c r="AI7" s="88">
        <f>AVERAGE(AI3:AI6)</f>
        <v>21</v>
      </c>
      <c r="AJ7" s="88">
        <f>AVERAGE(AJ3:AJ6)</f>
        <v>1.1666666666666667</v>
      </c>
      <c r="AK7" s="88">
        <f>AVERAGE(AK3:AK6)</f>
        <v>0.83333333333333337</v>
      </c>
      <c r="AL7" s="52"/>
      <c r="AM7" s="52"/>
      <c r="AN7" s="26"/>
      <c r="AO7" s="89">
        <f>AR7+(AS7/12)</f>
        <v>0</v>
      </c>
      <c r="AP7" s="27"/>
      <c r="AQ7" s="52"/>
      <c r="AR7" s="52">
        <f>AVERAGE(AR3:AR6)</f>
        <v>0</v>
      </c>
      <c r="AS7" s="52">
        <v>0</v>
      </c>
      <c r="AT7" s="27"/>
      <c r="AU7" s="52">
        <f>AVERAGE(AU3:AU6)</f>
        <v>0</v>
      </c>
      <c r="AV7" s="27"/>
      <c r="AW7" s="27"/>
      <c r="AX7" s="48"/>
      <c r="AY7" s="27"/>
      <c r="AZ7" s="27"/>
      <c r="BA7" s="67">
        <v>0</v>
      </c>
      <c r="BB7" s="27"/>
      <c r="BC7" s="23"/>
      <c r="BD7" s="25"/>
      <c r="BE7" s="25"/>
      <c r="BF7" s="25"/>
      <c r="BG7" s="25"/>
      <c r="BH7" s="92"/>
      <c r="BI7" s="26"/>
      <c r="BJ7" s="26"/>
      <c r="BK7" s="26"/>
      <c r="BL7" s="26"/>
      <c r="BM7" s="26"/>
      <c r="BN7" s="27"/>
      <c r="BO7" s="89">
        <f>AVERAGE(BO3:BO6)</f>
        <v>9.2499999999999999E-2</v>
      </c>
      <c r="BP7" s="89">
        <f>AVERAGE(BP3:BP6)</f>
        <v>3.5000000000000003E-2</v>
      </c>
      <c r="BQ7" s="89">
        <f>AVERAGE(BQ3:BQ6)</f>
        <v>2.2000000000000002</v>
      </c>
      <c r="BR7" s="84">
        <f>AVERAGE(BR3:BR6)</f>
        <v>0.14499999999999999</v>
      </c>
      <c r="BS7" s="26"/>
      <c r="BT7" s="69">
        <f>AVERAGE(BT3:BT6)</f>
        <v>9</v>
      </c>
      <c r="BU7" s="26"/>
      <c r="BV7" s="27"/>
      <c r="BW7" s="27"/>
      <c r="BX7" s="27"/>
      <c r="BY7" s="27"/>
      <c r="BZ7" s="23"/>
      <c r="CA7" s="71">
        <v>0</v>
      </c>
      <c r="CB7" s="71">
        <f>CC7</f>
        <v>0</v>
      </c>
      <c r="CC7" s="52">
        <f>AVERAGE(CC3:CC6)</f>
        <v>0</v>
      </c>
      <c r="CD7" s="25"/>
      <c r="CE7" s="25"/>
      <c r="CF7" s="25"/>
      <c r="CG7" s="23"/>
      <c r="CH7" s="25"/>
      <c r="CI7" s="25"/>
      <c r="CJ7" s="27"/>
      <c r="CK7" s="26"/>
      <c r="CL7" s="26"/>
      <c r="CM7" s="26"/>
      <c r="CN7" s="26"/>
      <c r="CO7" s="24"/>
      <c r="CP7" s="24"/>
      <c r="CQ7" s="25"/>
      <c r="CR7" s="24"/>
      <c r="CS7" s="25"/>
      <c r="CT7" s="24"/>
      <c r="CU7" s="25"/>
      <c r="CV7" s="25"/>
      <c r="CW7" s="25"/>
      <c r="CX7" s="26"/>
      <c r="CY7" s="26"/>
      <c r="CZ7" s="24"/>
      <c r="DA7" s="25"/>
      <c r="DB7" s="26"/>
      <c r="DC7" s="25"/>
      <c r="DD7" s="25"/>
      <c r="DE7" s="25"/>
      <c r="DF7" s="26"/>
      <c r="DG7" s="26"/>
      <c r="DH7" s="25"/>
      <c r="DI7" s="25"/>
      <c r="DJ7" s="25"/>
      <c r="DK7" s="25"/>
      <c r="DL7" s="25"/>
      <c r="DM7" s="26"/>
      <c r="DN7" s="26"/>
      <c r="DO7" s="25"/>
      <c r="DP7" s="27"/>
      <c r="DQ7" s="27"/>
      <c r="DR7" s="27"/>
      <c r="DS7" s="27"/>
      <c r="DT7" s="27"/>
      <c r="DU7" s="27"/>
      <c r="DV7" s="27"/>
      <c r="DW7" s="27"/>
      <c r="DX7" s="27"/>
      <c r="DY7" s="27"/>
      <c r="DZ7" s="27"/>
      <c r="EA7" s="27"/>
      <c r="EB7" s="27"/>
      <c r="EC7" s="27"/>
      <c r="ED7" s="27"/>
      <c r="EE7" s="27"/>
      <c r="EF7" s="27"/>
      <c r="EG7" s="27"/>
      <c r="EH7" s="20"/>
      <c r="EI7" s="20"/>
      <c r="EJ7" s="20"/>
      <c r="EK7" s="20"/>
      <c r="EL7" s="20"/>
      <c r="EM7" s="20"/>
      <c r="EN7" s="20"/>
      <c r="EO7" s="20"/>
      <c r="EP7" s="20"/>
    </row>
    <row r="8" spans="1:146" s="13" customFormat="1">
      <c r="A8" s="93"/>
      <c r="B8" s="94"/>
      <c r="C8" s="94"/>
      <c r="D8" s="94"/>
      <c r="E8" s="94"/>
      <c r="F8" s="94"/>
      <c r="G8" s="94"/>
      <c r="H8" s="95"/>
      <c r="I8" s="94"/>
      <c r="J8" s="96"/>
      <c r="K8" s="96"/>
      <c r="L8" s="94"/>
      <c r="M8" s="94"/>
      <c r="N8" s="94"/>
      <c r="O8" s="97"/>
      <c r="P8" s="84" t="s">
        <v>1349</v>
      </c>
      <c r="Q8" s="84" t="s">
        <v>1349</v>
      </c>
      <c r="R8" s="84" t="s">
        <v>1349</v>
      </c>
      <c r="S8" s="94"/>
      <c r="T8" s="94"/>
      <c r="U8" s="84"/>
      <c r="V8" s="94" t="s">
        <v>416</v>
      </c>
      <c r="W8" s="94" t="s">
        <v>416</v>
      </c>
      <c r="X8" s="85"/>
      <c r="Y8" s="85" t="s">
        <v>301</v>
      </c>
      <c r="Z8" s="48"/>
      <c r="AA8" s="48"/>
      <c r="AB8" s="48"/>
      <c r="AC8" s="48"/>
      <c r="AD8" s="48"/>
      <c r="AE8" s="84" t="s">
        <v>648</v>
      </c>
      <c r="AF8" s="94"/>
      <c r="AG8" s="94" t="s">
        <v>647</v>
      </c>
      <c r="AH8" s="84" t="s">
        <v>648</v>
      </c>
      <c r="AI8" s="84" t="s">
        <v>648</v>
      </c>
      <c r="AJ8" s="84" t="s">
        <v>648</v>
      </c>
      <c r="AK8" s="84" t="s">
        <v>648</v>
      </c>
      <c r="AL8" s="48"/>
      <c r="AM8" s="48"/>
      <c r="AN8" s="48"/>
      <c r="AO8" s="84" t="s">
        <v>301</v>
      </c>
      <c r="AP8" s="94"/>
      <c r="AQ8" s="94"/>
      <c r="AR8" s="94"/>
      <c r="AS8" s="94" t="s">
        <v>647</v>
      </c>
      <c r="AT8" s="94"/>
      <c r="AU8" s="94"/>
      <c r="AV8" s="48"/>
      <c r="AW8" s="48"/>
      <c r="AX8" s="48"/>
      <c r="AY8" s="48"/>
      <c r="AZ8" s="48"/>
      <c r="BA8" s="84" t="s">
        <v>647</v>
      </c>
      <c r="BB8" s="94"/>
      <c r="BC8" s="94"/>
      <c r="BD8" s="48"/>
      <c r="BE8" s="48"/>
      <c r="BF8" s="48"/>
      <c r="BG8" s="48"/>
      <c r="BH8" s="48"/>
      <c r="BI8" s="48"/>
      <c r="BJ8" s="48"/>
      <c r="BK8" s="48"/>
      <c r="BL8" s="48"/>
      <c r="BM8" s="48"/>
      <c r="BN8" s="48"/>
      <c r="BO8" s="84" t="s">
        <v>301</v>
      </c>
      <c r="BP8" s="84" t="s">
        <v>301</v>
      </c>
      <c r="BQ8" s="84" t="s">
        <v>301</v>
      </c>
      <c r="BR8" s="84" t="s">
        <v>1088</v>
      </c>
      <c r="BS8" s="94"/>
      <c r="BT8" s="84" t="s">
        <v>1088</v>
      </c>
      <c r="BU8" s="94"/>
      <c r="BV8" s="94"/>
      <c r="BW8" s="94"/>
      <c r="BX8" s="94"/>
      <c r="BY8" s="94"/>
      <c r="BZ8" s="94"/>
      <c r="CA8" s="84" t="s">
        <v>1223</v>
      </c>
      <c r="CB8" s="84" t="s">
        <v>301</v>
      </c>
      <c r="CC8" s="94"/>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row>
    <row r="9" spans="1:146" s="13" customFormat="1">
      <c r="A9" s="48" t="s">
        <v>600</v>
      </c>
      <c r="B9" s="48">
        <v>1</v>
      </c>
      <c r="C9" s="48" t="s">
        <v>375</v>
      </c>
      <c r="D9" s="48" t="s">
        <v>389</v>
      </c>
      <c r="E9" s="48">
        <v>1</v>
      </c>
      <c r="F9" s="48" t="s">
        <v>607</v>
      </c>
      <c r="G9" s="48" t="s">
        <v>1090</v>
      </c>
      <c r="H9" s="49" t="s">
        <v>608</v>
      </c>
      <c r="I9" s="48">
        <v>1</v>
      </c>
      <c r="J9" s="50" t="s">
        <v>609</v>
      </c>
      <c r="K9" s="50" t="s">
        <v>610</v>
      </c>
      <c r="L9" s="48" t="s">
        <v>611</v>
      </c>
      <c r="M9" s="51"/>
      <c r="N9" s="48"/>
      <c r="O9" s="53">
        <v>307</v>
      </c>
      <c r="P9" s="87"/>
      <c r="Q9" s="87"/>
      <c r="R9" s="84">
        <v>22.5</v>
      </c>
      <c r="S9" s="48">
        <v>6.25</v>
      </c>
      <c r="T9" s="8">
        <f>U9/S9</f>
        <v>0.76800000000000002</v>
      </c>
      <c r="U9" s="84">
        <v>4.8</v>
      </c>
      <c r="V9" s="48"/>
      <c r="W9" s="48"/>
      <c r="X9" s="85"/>
      <c r="Y9" s="85"/>
      <c r="Z9" s="48"/>
      <c r="AA9" s="48"/>
      <c r="AB9" s="48"/>
      <c r="AC9" s="48"/>
      <c r="AD9" s="48"/>
      <c r="AE9" s="84"/>
      <c r="AF9" s="48"/>
      <c r="AG9" s="48"/>
      <c r="AH9" s="84">
        <v>0.8</v>
      </c>
      <c r="AI9" s="84">
        <v>17</v>
      </c>
      <c r="AJ9" s="84">
        <v>6.8</v>
      </c>
      <c r="AK9" s="84">
        <v>3.5</v>
      </c>
      <c r="AL9" s="48"/>
      <c r="AM9" s="48"/>
      <c r="AN9" s="48"/>
      <c r="AO9" s="84"/>
      <c r="AP9" s="48">
        <v>50</v>
      </c>
      <c r="AQ9" s="48"/>
      <c r="AR9" s="48">
        <v>0</v>
      </c>
      <c r="AS9" s="48"/>
      <c r="AT9" s="48"/>
      <c r="AU9" s="48">
        <v>301</v>
      </c>
      <c r="AV9" s="48"/>
      <c r="AW9" s="48"/>
      <c r="AX9" s="48"/>
      <c r="AY9" s="48"/>
      <c r="AZ9" s="48"/>
      <c r="BA9" s="84"/>
      <c r="BB9" s="48"/>
      <c r="BC9" s="48"/>
      <c r="BD9" s="48"/>
      <c r="BE9" s="48"/>
      <c r="BF9" s="48"/>
      <c r="BG9" s="48"/>
      <c r="BH9" s="48"/>
      <c r="BI9" s="48"/>
      <c r="BJ9" s="48"/>
      <c r="BK9" s="48"/>
      <c r="BL9" s="48"/>
      <c r="BM9" s="48"/>
      <c r="BN9" s="48"/>
      <c r="BO9" s="84">
        <v>0.15</v>
      </c>
      <c r="BP9" s="84">
        <v>7.0000000000000007E-2</v>
      </c>
      <c r="BQ9" s="84">
        <v>0.9</v>
      </c>
      <c r="BR9" s="84"/>
      <c r="BS9" s="48"/>
      <c r="BT9" s="84"/>
      <c r="BU9" s="48"/>
      <c r="BV9" s="48"/>
      <c r="BW9" s="48"/>
      <c r="BX9" s="48"/>
      <c r="BY9" s="48"/>
      <c r="BZ9" s="48"/>
      <c r="CA9" s="84"/>
      <c r="CB9" s="84"/>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row>
    <row r="10" spans="1:146" s="13" customFormat="1">
      <c r="A10" s="48" t="s">
        <v>600</v>
      </c>
      <c r="B10" s="48">
        <v>2</v>
      </c>
      <c r="C10" s="48" t="s">
        <v>375</v>
      </c>
      <c r="D10" s="48" t="s">
        <v>389</v>
      </c>
      <c r="E10" s="48">
        <v>1</v>
      </c>
      <c r="F10" s="48" t="s">
        <v>607</v>
      </c>
      <c r="G10" s="48" t="s">
        <v>1090</v>
      </c>
      <c r="H10" s="48" t="s">
        <v>608</v>
      </c>
      <c r="I10" s="48">
        <v>1</v>
      </c>
      <c r="J10" s="50" t="s">
        <v>651</v>
      </c>
      <c r="K10" s="50">
        <v>524</v>
      </c>
      <c r="L10" s="48" t="s">
        <v>652</v>
      </c>
      <c r="M10" s="51"/>
      <c r="N10" s="48">
        <v>1385</v>
      </c>
      <c r="O10" s="53">
        <v>327</v>
      </c>
      <c r="P10" s="87"/>
      <c r="Q10" s="87"/>
      <c r="R10" s="84">
        <v>12.5</v>
      </c>
      <c r="S10" s="48">
        <v>6.25</v>
      </c>
      <c r="T10" s="8">
        <f>U10/S10</f>
        <v>1.3663999999999998</v>
      </c>
      <c r="U10" s="84">
        <v>8.5399999999999991</v>
      </c>
      <c r="V10" s="48"/>
      <c r="W10" s="48"/>
      <c r="X10" s="85">
        <v>3.8</v>
      </c>
      <c r="Y10" s="85"/>
      <c r="Z10" s="48"/>
      <c r="AA10" s="48"/>
      <c r="AB10" s="48"/>
      <c r="AC10" s="48"/>
      <c r="AD10" s="48"/>
      <c r="AE10" s="84"/>
      <c r="AF10" s="48">
        <v>9.1999999999999993</v>
      </c>
      <c r="AG10" s="48"/>
      <c r="AH10" s="84"/>
      <c r="AI10" s="84">
        <v>15</v>
      </c>
      <c r="AJ10" s="84"/>
      <c r="AK10" s="84">
        <v>2.5</v>
      </c>
      <c r="AL10" s="48"/>
      <c r="AM10" s="48"/>
      <c r="AN10" s="48"/>
      <c r="AO10" s="84"/>
      <c r="AP10" s="48">
        <v>184.67</v>
      </c>
      <c r="AQ10" s="48"/>
      <c r="AR10" s="48"/>
      <c r="AS10" s="48"/>
      <c r="AT10" s="48"/>
      <c r="AU10" s="48">
        <v>923</v>
      </c>
      <c r="AV10" s="48"/>
      <c r="AW10" s="48"/>
      <c r="AX10" s="48"/>
      <c r="AY10" s="48"/>
      <c r="AZ10" s="48"/>
      <c r="BA10" s="84"/>
      <c r="BB10" s="48"/>
      <c r="BC10" s="48"/>
      <c r="BD10" s="48"/>
      <c r="BE10" s="48"/>
      <c r="BF10" s="48"/>
      <c r="BG10" s="48"/>
      <c r="BH10" s="48"/>
      <c r="BI10" s="48"/>
      <c r="BJ10" s="48"/>
      <c r="BK10" s="48"/>
      <c r="BL10" s="48"/>
      <c r="BM10" s="48"/>
      <c r="BN10" s="48"/>
      <c r="BO10" s="84">
        <v>0.36</v>
      </c>
      <c r="BP10" s="84">
        <v>0.2</v>
      </c>
      <c r="BQ10" s="84"/>
      <c r="BR10" s="84"/>
      <c r="BS10" s="48">
        <v>0.4</v>
      </c>
      <c r="BT10" s="84">
        <f>BW10</f>
        <v>26</v>
      </c>
      <c r="BU10" s="48"/>
      <c r="BV10" s="48"/>
      <c r="BW10" s="48">
        <v>26</v>
      </c>
      <c r="BX10" s="48"/>
      <c r="BY10" s="48"/>
      <c r="BZ10" s="48">
        <v>6</v>
      </c>
      <c r="CA10" s="84"/>
      <c r="CB10" s="84"/>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row>
    <row r="11" spans="1:146" s="13" customFormat="1">
      <c r="A11" s="48" t="s">
        <v>600</v>
      </c>
      <c r="B11" s="48">
        <v>3</v>
      </c>
      <c r="C11" s="48" t="s">
        <v>375</v>
      </c>
      <c r="D11" s="48" t="s">
        <v>389</v>
      </c>
      <c r="E11" s="48">
        <v>1</v>
      </c>
      <c r="F11" s="48" t="s">
        <v>607</v>
      </c>
      <c r="G11" s="48" t="s">
        <v>1090</v>
      </c>
      <c r="H11" s="48"/>
      <c r="I11" s="48">
        <v>2</v>
      </c>
      <c r="J11" s="50" t="s">
        <v>653</v>
      </c>
      <c r="K11" s="50">
        <v>20314</v>
      </c>
      <c r="L11" s="48" t="s">
        <v>654</v>
      </c>
      <c r="M11" s="51"/>
      <c r="N11" s="48">
        <v>1527</v>
      </c>
      <c r="O11" s="53">
        <v>365</v>
      </c>
      <c r="P11" s="87"/>
      <c r="Q11" s="87"/>
      <c r="R11" s="84">
        <v>10.37</v>
      </c>
      <c r="S11" s="48">
        <v>6.25</v>
      </c>
      <c r="T11" s="8">
        <f>U11/S11</f>
        <v>1.5072000000000001</v>
      </c>
      <c r="U11" s="84">
        <v>9.42</v>
      </c>
      <c r="V11" s="48"/>
      <c r="W11" s="48"/>
      <c r="X11" s="85">
        <v>4.74</v>
      </c>
      <c r="Y11" s="85"/>
      <c r="Z11" s="48"/>
      <c r="AA11" s="48"/>
      <c r="AB11" s="48"/>
      <c r="AC11" s="48"/>
      <c r="AD11" s="48"/>
      <c r="AE11" s="84"/>
      <c r="AF11" s="48"/>
      <c r="AG11" s="48"/>
      <c r="AH11" s="84">
        <v>1.2</v>
      </c>
      <c r="AI11" s="84">
        <v>7</v>
      </c>
      <c r="AJ11" s="84">
        <v>2.71</v>
      </c>
      <c r="AK11" s="84">
        <v>2.21</v>
      </c>
      <c r="AL11" s="48"/>
      <c r="AM11" s="48"/>
      <c r="AN11" s="48"/>
      <c r="AO11" s="84"/>
      <c r="AP11" s="48">
        <v>0</v>
      </c>
      <c r="AQ11" s="48"/>
      <c r="AR11" s="48">
        <v>0</v>
      </c>
      <c r="AS11" s="48"/>
      <c r="AT11" s="48"/>
      <c r="AU11" s="48"/>
      <c r="AV11" s="48"/>
      <c r="AW11" s="48"/>
      <c r="AX11" s="48"/>
      <c r="AY11" s="48"/>
      <c r="AZ11" s="48"/>
      <c r="BA11" s="84"/>
      <c r="BB11" s="48"/>
      <c r="BC11" s="48">
        <v>0</v>
      </c>
      <c r="BD11" s="48"/>
      <c r="BE11" s="48"/>
      <c r="BF11" s="48"/>
      <c r="BG11" s="48"/>
      <c r="BH11" s="48"/>
      <c r="BI11" s="48"/>
      <c r="BJ11" s="48"/>
      <c r="BK11" s="48"/>
      <c r="BL11" s="48"/>
      <c r="BM11" s="48"/>
      <c r="BN11" s="48"/>
      <c r="BO11" s="84">
        <v>0.38500000000000001</v>
      </c>
      <c r="BP11" s="84">
        <v>0.20100000000000001</v>
      </c>
      <c r="BQ11" s="84">
        <v>3.6269999999999998</v>
      </c>
      <c r="BR11" s="84"/>
      <c r="BS11" s="48">
        <v>0.622</v>
      </c>
      <c r="BT11" s="84"/>
      <c r="BU11" s="48"/>
      <c r="BV11" s="48"/>
      <c r="BW11" s="48"/>
      <c r="BX11" s="48"/>
      <c r="BY11" s="48"/>
      <c r="BZ11" s="48"/>
      <c r="CA11" s="84">
        <v>0</v>
      </c>
      <c r="CB11" s="84"/>
      <c r="CC11" s="48">
        <v>0</v>
      </c>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row>
    <row r="12" spans="1:146" s="19" customFormat="1" ht="14.25" customHeight="1">
      <c r="A12" s="86" t="s">
        <v>600</v>
      </c>
      <c r="B12" s="48" t="s">
        <v>646</v>
      </c>
      <c r="C12" s="48"/>
      <c r="D12" s="48"/>
      <c r="E12" s="48">
        <v>1</v>
      </c>
      <c r="F12" s="48" t="s">
        <v>607</v>
      </c>
      <c r="G12" s="48" t="s">
        <v>1090</v>
      </c>
      <c r="H12" s="49" t="s">
        <v>608</v>
      </c>
      <c r="I12" s="48"/>
      <c r="J12" s="50"/>
      <c r="K12" s="50"/>
      <c r="L12" s="48"/>
      <c r="M12" s="51">
        <f>R12+U12+X12+Y12+AE12+AG12+AH12</f>
        <v>100</v>
      </c>
      <c r="N12" s="52">
        <f>AVERAGE(N9:N11)</f>
        <v>1456</v>
      </c>
      <c r="O12" s="53">
        <f>AVERAGE(O9:O11)</f>
        <v>333</v>
      </c>
      <c r="P12" s="87">
        <f>U12*17+X12*37+Y12*17+AG12*29+AE12*8</f>
        <v>1428.5033333333331</v>
      </c>
      <c r="Q12" s="87">
        <f>(U12*4)+(X12*9)+(Y12*4)+(AG12*7)+(AE12*2)</f>
        <v>338.45666666666659</v>
      </c>
      <c r="R12" s="88">
        <f>AVERAGE(R9:R11)</f>
        <v>15.123333333333333</v>
      </c>
      <c r="S12" s="48">
        <v>6.25</v>
      </c>
      <c r="T12" s="52">
        <f>AVERAGE(T9:T11)</f>
        <v>1.2138666666666666</v>
      </c>
      <c r="U12" s="89">
        <f>S12*T12</f>
        <v>7.5866666666666669</v>
      </c>
      <c r="V12" s="52">
        <f>U12</f>
        <v>7.5866666666666669</v>
      </c>
      <c r="W12" s="7">
        <v>0</v>
      </c>
      <c r="X12" s="98">
        <f>AVERAGE(X9:X11)</f>
        <v>4.2699999999999996</v>
      </c>
      <c r="Y12" s="66">
        <f>100-R12-U12-X12-AE12-AH12</f>
        <v>62.819999999999993</v>
      </c>
      <c r="Z12" s="52"/>
      <c r="AA12" s="23"/>
      <c r="AB12" s="23"/>
      <c r="AC12" s="23"/>
      <c r="AD12" s="23"/>
      <c r="AE12" s="88">
        <f>AF12</f>
        <v>9.1999999999999993</v>
      </c>
      <c r="AF12" s="51">
        <f>AVERAGE(AF9:AF11)</f>
        <v>9.1999999999999993</v>
      </c>
      <c r="AG12" s="23">
        <v>0</v>
      </c>
      <c r="AH12" s="88">
        <f>AVERAGE(AH9:AH11)</f>
        <v>1</v>
      </c>
      <c r="AI12" s="88">
        <f>AVERAGE(AI9:AI11)</f>
        <v>13</v>
      </c>
      <c r="AJ12" s="88">
        <f>AVERAGE(AJ9:AJ11)</f>
        <v>4.7549999999999999</v>
      </c>
      <c r="AK12" s="88">
        <f>AVERAGE(AK9:AK11)</f>
        <v>2.7366666666666668</v>
      </c>
      <c r="AL12" s="52"/>
      <c r="AM12" s="52"/>
      <c r="AN12" s="26"/>
      <c r="AO12" s="89">
        <f>AR12+(AS12/12)</f>
        <v>0</v>
      </c>
      <c r="AP12" s="27"/>
      <c r="AQ12" s="52"/>
      <c r="AR12" s="52">
        <f>AVERAGE(AR9:AR11)</f>
        <v>0</v>
      </c>
      <c r="AS12" s="52">
        <v>0</v>
      </c>
      <c r="AT12" s="27"/>
      <c r="AU12" s="52">
        <f>AVERAGE(AU9:AU11)</f>
        <v>612</v>
      </c>
      <c r="AV12" s="27"/>
      <c r="AW12" s="27"/>
      <c r="AX12" s="48"/>
      <c r="AY12" s="27"/>
      <c r="AZ12" s="27"/>
      <c r="BA12" s="67">
        <v>0</v>
      </c>
      <c r="BB12" s="27"/>
      <c r="BC12" s="23"/>
      <c r="BD12" s="25"/>
      <c r="BE12" s="25"/>
      <c r="BF12" s="25"/>
      <c r="BG12" s="25"/>
      <c r="BH12" s="92"/>
      <c r="BI12" s="26"/>
      <c r="BJ12" s="26"/>
      <c r="BK12" s="26"/>
      <c r="BL12" s="26"/>
      <c r="BM12" s="26"/>
      <c r="BN12" s="27"/>
      <c r="BO12" s="89">
        <f>AVERAGE(BO9:BO11)</f>
        <v>0.29833333333333334</v>
      </c>
      <c r="BP12" s="89">
        <f>AVERAGE(BP9:BP11)</f>
        <v>0.157</v>
      </c>
      <c r="BQ12" s="89">
        <f>AVERAGE(BQ9:BQ11)</f>
        <v>2.2635000000000001</v>
      </c>
      <c r="BR12" s="84">
        <f>BS12</f>
        <v>0.51100000000000001</v>
      </c>
      <c r="BS12" s="48">
        <f>AVERAGE(BS9:BS11)</f>
        <v>0.51100000000000001</v>
      </c>
      <c r="BT12" s="69">
        <f>AVERAGE(BT8:BT11)</f>
        <v>26</v>
      </c>
      <c r="BU12" s="26"/>
      <c r="BV12" s="27"/>
      <c r="BW12" s="27"/>
      <c r="BX12" s="27"/>
      <c r="BY12" s="27"/>
      <c r="BZ12" s="23"/>
      <c r="CA12" s="71">
        <v>0</v>
      </c>
      <c r="CB12" s="71">
        <f>CC12</f>
        <v>0</v>
      </c>
      <c r="CC12" s="52">
        <f>AVERAGE(CC9:CC11)</f>
        <v>0</v>
      </c>
      <c r="CD12" s="25"/>
      <c r="CE12" s="25"/>
      <c r="CF12" s="25"/>
      <c r="CG12" s="23"/>
      <c r="CH12" s="25"/>
      <c r="CI12" s="25"/>
      <c r="CJ12" s="27"/>
      <c r="CK12" s="26"/>
      <c r="CL12" s="26"/>
      <c r="CM12" s="26"/>
      <c r="CN12" s="26"/>
      <c r="CO12" s="24"/>
      <c r="CP12" s="24"/>
      <c r="CQ12" s="25"/>
      <c r="CR12" s="24"/>
      <c r="CS12" s="25"/>
      <c r="CT12" s="24"/>
      <c r="CU12" s="25"/>
      <c r="CV12" s="25"/>
      <c r="CW12" s="25"/>
      <c r="CX12" s="26"/>
      <c r="CY12" s="26"/>
      <c r="CZ12" s="24"/>
      <c r="DA12" s="25"/>
      <c r="DB12" s="26"/>
      <c r="DC12" s="25"/>
      <c r="DD12" s="25"/>
      <c r="DE12" s="25"/>
      <c r="DF12" s="26"/>
      <c r="DG12" s="26"/>
      <c r="DH12" s="25"/>
      <c r="DI12" s="25"/>
      <c r="DJ12" s="25"/>
      <c r="DK12" s="25"/>
      <c r="DL12" s="25"/>
      <c r="DM12" s="26"/>
      <c r="DN12" s="26"/>
      <c r="DO12" s="25"/>
      <c r="DP12" s="27"/>
      <c r="DQ12" s="27"/>
      <c r="DR12" s="27"/>
      <c r="DS12" s="27"/>
      <c r="DT12" s="27"/>
      <c r="DU12" s="27"/>
      <c r="DV12" s="27"/>
      <c r="DW12" s="27"/>
      <c r="DX12" s="27"/>
      <c r="DY12" s="27"/>
      <c r="DZ12" s="27"/>
      <c r="EA12" s="27"/>
      <c r="EB12" s="27"/>
      <c r="EC12" s="27"/>
      <c r="ED12" s="27"/>
      <c r="EE12" s="27"/>
      <c r="EF12" s="27"/>
      <c r="EG12" s="27"/>
      <c r="EH12" s="20"/>
      <c r="EI12" s="20"/>
      <c r="EJ12" s="20"/>
      <c r="EK12" s="20"/>
      <c r="EL12" s="20"/>
      <c r="EM12" s="20"/>
      <c r="EN12" s="20"/>
      <c r="EO12" s="20"/>
      <c r="EP12" s="20"/>
    </row>
    <row r="13" spans="1:146" s="13" customFormat="1">
      <c r="A13" s="93"/>
      <c r="B13" s="94"/>
      <c r="C13" s="94"/>
      <c r="D13" s="94"/>
      <c r="E13" s="94"/>
      <c r="F13" s="94"/>
      <c r="G13" s="94"/>
      <c r="H13" s="95"/>
      <c r="I13" s="94"/>
      <c r="J13" s="96"/>
      <c r="K13" s="96"/>
      <c r="L13" s="94"/>
      <c r="M13" s="94"/>
      <c r="N13" s="94"/>
      <c r="O13" s="97"/>
      <c r="P13" s="84" t="s">
        <v>1349</v>
      </c>
      <c r="Q13" s="84" t="s">
        <v>1349</v>
      </c>
      <c r="R13" s="84" t="s">
        <v>1349</v>
      </c>
      <c r="S13" s="94"/>
      <c r="T13" s="94"/>
      <c r="U13" s="84"/>
      <c r="V13" s="94" t="s">
        <v>416</v>
      </c>
      <c r="W13" s="94" t="s">
        <v>416</v>
      </c>
      <c r="X13" s="85"/>
      <c r="Y13" s="85" t="s">
        <v>301</v>
      </c>
      <c r="Z13" s="48"/>
      <c r="AA13" s="48"/>
      <c r="AB13" s="48"/>
      <c r="AC13" s="48"/>
      <c r="AD13" s="48"/>
      <c r="AE13" s="84" t="s">
        <v>648</v>
      </c>
      <c r="AF13" s="94"/>
      <c r="AG13" s="94" t="s">
        <v>647</v>
      </c>
      <c r="AH13" s="84" t="s">
        <v>648</v>
      </c>
      <c r="AI13" s="84" t="s">
        <v>648</v>
      </c>
      <c r="AJ13" s="84" t="s">
        <v>648</v>
      </c>
      <c r="AK13" s="84" t="s">
        <v>648</v>
      </c>
      <c r="AL13" s="48"/>
      <c r="AM13" s="48"/>
      <c r="AN13" s="48"/>
      <c r="AO13" s="84" t="s">
        <v>301</v>
      </c>
      <c r="AP13" s="94"/>
      <c r="AQ13" s="94"/>
      <c r="AR13" s="94"/>
      <c r="AS13" s="94" t="s">
        <v>647</v>
      </c>
      <c r="AT13" s="94"/>
      <c r="AU13" s="94"/>
      <c r="AV13" s="48"/>
      <c r="AW13" s="48"/>
      <c r="AX13" s="48"/>
      <c r="AY13" s="48"/>
      <c r="AZ13" s="48"/>
      <c r="BA13" s="84" t="s">
        <v>647</v>
      </c>
      <c r="BB13" s="94"/>
      <c r="BC13" s="94"/>
      <c r="BD13" s="48"/>
      <c r="BE13" s="48"/>
      <c r="BF13" s="48"/>
      <c r="BG13" s="48"/>
      <c r="BH13" s="48"/>
      <c r="BI13" s="48"/>
      <c r="BJ13" s="48"/>
      <c r="BK13" s="48"/>
      <c r="BL13" s="48"/>
      <c r="BM13" s="48"/>
      <c r="BN13" s="48"/>
      <c r="BO13" s="84" t="s">
        <v>301</v>
      </c>
      <c r="BP13" s="84" t="s">
        <v>301</v>
      </c>
      <c r="BQ13" s="84" t="s">
        <v>301</v>
      </c>
      <c r="BR13" s="84" t="s">
        <v>301</v>
      </c>
      <c r="BS13" s="94"/>
      <c r="BT13" s="84" t="s">
        <v>1091</v>
      </c>
      <c r="BU13" s="94"/>
      <c r="BV13" s="94"/>
      <c r="BW13" s="94"/>
      <c r="BX13" s="94"/>
      <c r="BY13" s="94"/>
      <c r="BZ13" s="94"/>
      <c r="CA13" s="84" t="s">
        <v>1224</v>
      </c>
      <c r="CB13" s="84" t="s">
        <v>301</v>
      </c>
      <c r="CC13" s="94"/>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row>
    <row r="14" spans="1:146" s="13" customFormat="1">
      <c r="A14" s="48" t="s">
        <v>613</v>
      </c>
      <c r="B14" s="48">
        <v>1</v>
      </c>
      <c r="C14" s="48" t="s">
        <v>375</v>
      </c>
      <c r="D14" s="48" t="s">
        <v>389</v>
      </c>
      <c r="E14" s="48">
        <v>1</v>
      </c>
      <c r="F14" s="48" t="s">
        <v>614</v>
      </c>
      <c r="G14" s="48" t="s">
        <v>655</v>
      </c>
      <c r="H14" s="49" t="s">
        <v>615</v>
      </c>
      <c r="I14" s="48">
        <v>2</v>
      </c>
      <c r="J14" s="50" t="s">
        <v>439</v>
      </c>
      <c r="K14" s="50" t="s">
        <v>616</v>
      </c>
      <c r="L14" s="48" t="s">
        <v>617</v>
      </c>
      <c r="M14" s="51"/>
      <c r="N14" s="48"/>
      <c r="O14" s="53">
        <v>33</v>
      </c>
      <c r="P14" s="87"/>
      <c r="Q14" s="87"/>
      <c r="R14" s="84">
        <v>91.3</v>
      </c>
      <c r="S14" s="48">
        <v>6.25</v>
      </c>
      <c r="T14" s="8">
        <f>U14/S14</f>
        <v>0.192</v>
      </c>
      <c r="U14" s="84">
        <v>1.2</v>
      </c>
      <c r="V14" s="48"/>
      <c r="W14" s="48"/>
      <c r="X14" s="85">
        <v>0.6</v>
      </c>
      <c r="Y14" s="85"/>
      <c r="Z14" s="48"/>
      <c r="AA14" s="48"/>
      <c r="AB14" s="48"/>
      <c r="AC14" s="48"/>
      <c r="AD14" s="48"/>
      <c r="AE14" s="84"/>
      <c r="AF14" s="48"/>
      <c r="AG14" s="48"/>
      <c r="AH14" s="84">
        <v>1.2</v>
      </c>
      <c r="AI14" s="84">
        <v>20</v>
      </c>
      <c r="AJ14" s="84">
        <v>0.9</v>
      </c>
      <c r="AK14" s="84"/>
      <c r="AL14" s="48"/>
      <c r="AM14" s="48"/>
      <c r="AN14" s="48"/>
      <c r="AO14" s="84"/>
      <c r="AP14" s="48">
        <v>917</v>
      </c>
      <c r="AQ14" s="48"/>
      <c r="AR14" s="48">
        <v>0</v>
      </c>
      <c r="AS14" s="48"/>
      <c r="AT14" s="48">
        <v>5501</v>
      </c>
      <c r="AU14" s="48"/>
      <c r="AV14" s="48"/>
      <c r="AW14" s="48"/>
      <c r="AX14" s="48"/>
      <c r="AY14" s="48"/>
      <c r="AZ14" s="48"/>
      <c r="BA14" s="84"/>
      <c r="BB14" s="48"/>
      <c r="BC14" s="48"/>
      <c r="BD14" s="48"/>
      <c r="BE14" s="48"/>
      <c r="BF14" s="48"/>
      <c r="BG14" s="48"/>
      <c r="BH14" s="48"/>
      <c r="BI14" s="48"/>
      <c r="BJ14" s="48"/>
      <c r="BK14" s="48"/>
      <c r="BL14" s="48"/>
      <c r="BM14" s="48"/>
      <c r="BN14" s="48"/>
      <c r="BO14" s="84">
        <v>0.05</v>
      </c>
      <c r="BP14" s="84">
        <v>0.79</v>
      </c>
      <c r="BQ14" s="84">
        <v>1.1000000000000001</v>
      </c>
      <c r="BR14" s="84"/>
      <c r="BS14" s="48"/>
      <c r="BT14" s="84"/>
      <c r="BU14" s="48"/>
      <c r="BV14" s="48"/>
      <c r="BW14" s="48"/>
      <c r="BX14" s="48"/>
      <c r="BY14" s="48"/>
      <c r="BZ14" s="48"/>
      <c r="CA14" s="84"/>
      <c r="CB14" s="84"/>
      <c r="CC14" s="48">
        <v>24</v>
      </c>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row>
    <row r="15" spans="1:146" s="13" customFormat="1">
      <c r="A15" s="48" t="s">
        <v>613</v>
      </c>
      <c r="B15" s="48">
        <v>2</v>
      </c>
      <c r="C15" s="48" t="s">
        <v>375</v>
      </c>
      <c r="D15" s="48" t="s">
        <v>389</v>
      </c>
      <c r="E15" s="48">
        <v>1</v>
      </c>
      <c r="F15" s="48" t="s">
        <v>614</v>
      </c>
      <c r="G15" s="48" t="s">
        <v>655</v>
      </c>
      <c r="H15" s="49"/>
      <c r="I15" s="48">
        <v>1</v>
      </c>
      <c r="J15" s="50" t="s">
        <v>441</v>
      </c>
      <c r="K15" s="50" t="s">
        <v>620</v>
      </c>
      <c r="L15" s="48" t="s">
        <v>619</v>
      </c>
      <c r="M15" s="51"/>
      <c r="N15" s="48"/>
      <c r="O15" s="53">
        <v>29</v>
      </c>
      <c r="P15" s="87"/>
      <c r="Q15" s="87"/>
      <c r="R15" s="84">
        <v>90</v>
      </c>
      <c r="S15" s="48">
        <v>6.25</v>
      </c>
      <c r="T15" s="8">
        <f>U15/S15</f>
        <v>6.4000000000000001E-2</v>
      </c>
      <c r="U15" s="84">
        <v>0.4</v>
      </c>
      <c r="V15" s="48"/>
      <c r="W15" s="48"/>
      <c r="X15" s="85">
        <v>0.8</v>
      </c>
      <c r="Y15" s="85"/>
      <c r="Z15" s="48"/>
      <c r="AA15" s="48"/>
      <c r="AB15" s="48"/>
      <c r="AC15" s="48"/>
      <c r="AD15" s="48"/>
      <c r="AE15" s="84"/>
      <c r="AF15" s="48"/>
      <c r="AG15" s="48"/>
      <c r="AH15" s="84">
        <v>0.5</v>
      </c>
      <c r="AI15" s="84">
        <v>60</v>
      </c>
      <c r="AJ15" s="84">
        <v>2.5</v>
      </c>
      <c r="AK15" s="84">
        <v>0.34</v>
      </c>
      <c r="AL15" s="48"/>
      <c r="AM15" s="48"/>
      <c r="AN15" s="48"/>
      <c r="AO15" s="84"/>
      <c r="AP15" s="48"/>
      <c r="AQ15" s="48"/>
      <c r="AR15" s="48"/>
      <c r="AS15" s="48"/>
      <c r="AT15" s="48">
        <v>0</v>
      </c>
      <c r="AU15" s="48">
        <v>0</v>
      </c>
      <c r="AV15" s="48"/>
      <c r="AW15" s="48"/>
      <c r="AX15" s="48"/>
      <c r="AY15" s="48"/>
      <c r="AZ15" s="48"/>
      <c r="BA15" s="84"/>
      <c r="BB15" s="48"/>
      <c r="BC15" s="48"/>
      <c r="BD15" s="48"/>
      <c r="BE15" s="48"/>
      <c r="BF15" s="48"/>
      <c r="BG15" s="48"/>
      <c r="BH15" s="48"/>
      <c r="BI15" s="48"/>
      <c r="BJ15" s="48"/>
      <c r="BK15" s="48"/>
      <c r="BL15" s="48"/>
      <c r="BM15" s="48"/>
      <c r="BN15" s="48"/>
      <c r="BO15" s="84">
        <v>0.04</v>
      </c>
      <c r="BP15" s="84">
        <v>0.04</v>
      </c>
      <c r="BQ15" s="84">
        <v>0.7</v>
      </c>
      <c r="BR15" s="84"/>
      <c r="BS15" s="48"/>
      <c r="BT15" s="84"/>
      <c r="BU15" s="48"/>
      <c r="BV15" s="48">
        <v>11</v>
      </c>
      <c r="BW15" s="48">
        <v>0</v>
      </c>
      <c r="BX15" s="48"/>
      <c r="BY15" s="48"/>
      <c r="BZ15" s="48"/>
      <c r="CA15" s="84">
        <v>0</v>
      </c>
      <c r="CB15" s="84"/>
      <c r="CC15" s="48">
        <v>5</v>
      </c>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row>
    <row r="16" spans="1:146" s="13" customFormat="1">
      <c r="A16" s="48" t="s">
        <v>613</v>
      </c>
      <c r="B16" s="48">
        <v>3</v>
      </c>
      <c r="C16" s="48" t="s">
        <v>375</v>
      </c>
      <c r="D16" s="48" t="s">
        <v>389</v>
      </c>
      <c r="E16" s="48">
        <v>1</v>
      </c>
      <c r="F16" s="48" t="s">
        <v>614</v>
      </c>
      <c r="G16" s="48" t="s">
        <v>655</v>
      </c>
      <c r="H16" s="49"/>
      <c r="I16" s="48">
        <v>1</v>
      </c>
      <c r="J16" s="50" t="s">
        <v>512</v>
      </c>
      <c r="K16" s="50" t="s">
        <v>618</v>
      </c>
      <c r="L16" s="48" t="s">
        <v>619</v>
      </c>
      <c r="M16" s="51"/>
      <c r="N16" s="48"/>
      <c r="O16" s="53">
        <v>44</v>
      </c>
      <c r="P16" s="87"/>
      <c r="Q16" s="87"/>
      <c r="R16" s="84">
        <v>89.1</v>
      </c>
      <c r="S16" s="48">
        <v>6.25</v>
      </c>
      <c r="T16" s="8">
        <f>U16/S16</f>
        <v>0.192</v>
      </c>
      <c r="U16" s="84">
        <v>1.2</v>
      </c>
      <c r="V16" s="48"/>
      <c r="W16" s="48"/>
      <c r="X16" s="85">
        <v>0.8</v>
      </c>
      <c r="Y16" s="85"/>
      <c r="Z16" s="48"/>
      <c r="AA16" s="48"/>
      <c r="AB16" s="48"/>
      <c r="AC16" s="48"/>
      <c r="AD16" s="48"/>
      <c r="AE16" s="84"/>
      <c r="AF16" s="48">
        <v>2.9</v>
      </c>
      <c r="AG16" s="48"/>
      <c r="AH16" s="84">
        <v>0.8</v>
      </c>
      <c r="AI16" s="84">
        <v>32</v>
      </c>
      <c r="AJ16" s="84">
        <v>1.6</v>
      </c>
      <c r="AK16" s="84"/>
      <c r="AL16" s="48"/>
      <c r="AM16" s="48"/>
      <c r="AN16" s="48"/>
      <c r="AO16" s="84"/>
      <c r="AP16" s="48">
        <v>0</v>
      </c>
      <c r="AQ16" s="48"/>
      <c r="AR16" s="48">
        <v>0</v>
      </c>
      <c r="AS16" s="48"/>
      <c r="AT16" s="48"/>
      <c r="AU16" s="48">
        <v>0</v>
      </c>
      <c r="AV16" s="48"/>
      <c r="AW16" s="48"/>
      <c r="AX16" s="48"/>
      <c r="AY16" s="48"/>
      <c r="AZ16" s="48"/>
      <c r="BA16" s="84"/>
      <c r="BB16" s="48"/>
      <c r="BC16" s="48"/>
      <c r="BD16" s="48"/>
      <c r="BE16" s="48"/>
      <c r="BF16" s="48"/>
      <c r="BG16" s="48"/>
      <c r="BH16" s="48"/>
      <c r="BI16" s="48"/>
      <c r="BJ16" s="48"/>
      <c r="BK16" s="48"/>
      <c r="BL16" s="48"/>
      <c r="BM16" s="48"/>
      <c r="BN16" s="48"/>
      <c r="BO16" s="84">
        <v>0.04</v>
      </c>
      <c r="BP16" s="84">
        <v>0.04</v>
      </c>
      <c r="BQ16" s="84">
        <v>0.8</v>
      </c>
      <c r="BR16" s="84"/>
      <c r="BS16" s="48"/>
      <c r="BT16" s="84"/>
      <c r="BU16" s="48"/>
      <c r="BV16" s="48"/>
      <c r="BW16" s="48"/>
      <c r="BX16" s="48"/>
      <c r="BY16" s="48"/>
      <c r="BZ16" s="48"/>
      <c r="CA16" s="84"/>
      <c r="CB16" s="84"/>
      <c r="CC16" s="48">
        <v>3</v>
      </c>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row>
    <row r="17" spans="1:146" s="13" customFormat="1">
      <c r="A17" s="48" t="s">
        <v>613</v>
      </c>
      <c r="B17" s="48">
        <v>4</v>
      </c>
      <c r="C17" s="48" t="s">
        <v>375</v>
      </c>
      <c r="D17" s="48" t="s">
        <v>389</v>
      </c>
      <c r="E17" s="48">
        <v>1</v>
      </c>
      <c r="F17" s="48" t="s">
        <v>614</v>
      </c>
      <c r="G17" s="48" t="s">
        <v>655</v>
      </c>
      <c r="H17" s="49"/>
      <c r="I17" s="48">
        <v>1</v>
      </c>
      <c r="J17" s="50" t="s">
        <v>456</v>
      </c>
      <c r="K17" s="50" t="s">
        <v>621</v>
      </c>
      <c r="L17" s="48" t="s">
        <v>622</v>
      </c>
      <c r="M17" s="51"/>
      <c r="N17" s="48"/>
      <c r="O17" s="53">
        <v>46</v>
      </c>
      <c r="P17" s="87"/>
      <c r="Q17" s="87"/>
      <c r="R17" s="84">
        <v>88.8</v>
      </c>
      <c r="S17" s="48">
        <v>6.25</v>
      </c>
      <c r="T17" s="8">
        <f>U17/S17</f>
        <v>0.17600000000000002</v>
      </c>
      <c r="U17" s="84">
        <v>1.1000000000000001</v>
      </c>
      <c r="V17" s="48"/>
      <c r="W17" s="48"/>
      <c r="X17" s="85">
        <v>0.8</v>
      </c>
      <c r="Y17" s="85"/>
      <c r="Z17" s="48"/>
      <c r="AA17" s="48"/>
      <c r="AB17" s="48"/>
      <c r="AC17" s="48"/>
      <c r="AD17" s="48"/>
      <c r="AE17" s="84"/>
      <c r="AF17" s="48">
        <v>2.4</v>
      </c>
      <c r="AG17" s="48"/>
      <c r="AH17" s="84">
        <v>0.8</v>
      </c>
      <c r="AI17" s="84">
        <v>32</v>
      </c>
      <c r="AJ17" s="84">
        <v>3</v>
      </c>
      <c r="AK17" s="84"/>
      <c r="AL17" s="48"/>
      <c r="AM17" s="48"/>
      <c r="AN17" s="48"/>
      <c r="AO17" s="84"/>
      <c r="AP17" s="48">
        <v>0</v>
      </c>
      <c r="AQ17" s="48"/>
      <c r="AR17" s="48">
        <v>0</v>
      </c>
      <c r="AS17" s="48"/>
      <c r="AT17" s="48"/>
      <c r="AU17" s="48">
        <v>0</v>
      </c>
      <c r="AV17" s="48"/>
      <c r="AW17" s="48"/>
      <c r="AX17" s="48"/>
      <c r="AY17" s="48"/>
      <c r="AZ17" s="48"/>
      <c r="BA17" s="84"/>
      <c r="BB17" s="48"/>
      <c r="BC17" s="48"/>
      <c r="BD17" s="48"/>
      <c r="BE17" s="48"/>
      <c r="BF17" s="48"/>
      <c r="BG17" s="48"/>
      <c r="BH17" s="48"/>
      <c r="BI17" s="48"/>
      <c r="BJ17" s="48"/>
      <c r="BK17" s="48"/>
      <c r="BL17" s="48"/>
      <c r="BM17" s="48"/>
      <c r="BN17" s="48"/>
      <c r="BO17" s="84">
        <v>0.04</v>
      </c>
      <c r="BP17" s="84">
        <v>0.04</v>
      </c>
      <c r="BQ17" s="84">
        <v>0.6</v>
      </c>
      <c r="BR17" s="84"/>
      <c r="BS17" s="48"/>
      <c r="BT17" s="84"/>
      <c r="BU17" s="48"/>
      <c r="BV17" s="48"/>
      <c r="BW17" s="48"/>
      <c r="BX17" s="48"/>
      <c r="BY17" s="48"/>
      <c r="BZ17" s="48"/>
      <c r="CA17" s="84"/>
      <c r="CB17" s="84"/>
      <c r="CC17" s="48">
        <v>4</v>
      </c>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row>
    <row r="18" spans="1:146" s="19" customFormat="1" ht="14.25" customHeight="1">
      <c r="A18" s="86" t="s">
        <v>613</v>
      </c>
      <c r="B18" s="48" t="s">
        <v>646</v>
      </c>
      <c r="C18" s="48"/>
      <c r="D18" s="48"/>
      <c r="E18" s="48">
        <v>1</v>
      </c>
      <c r="F18" s="48" t="s">
        <v>614</v>
      </c>
      <c r="G18" s="48" t="s">
        <v>655</v>
      </c>
      <c r="H18" s="49" t="s">
        <v>615</v>
      </c>
      <c r="I18" s="48"/>
      <c r="J18" s="50"/>
      <c r="K18" s="50"/>
      <c r="L18" s="48"/>
      <c r="M18" s="51">
        <f>R18+U18+X18+Y18+AE18+AG18+AH18</f>
        <v>100</v>
      </c>
      <c r="N18" s="52"/>
      <c r="O18" s="53">
        <f>AVERAGE(O14:O17)</f>
        <v>38</v>
      </c>
      <c r="P18" s="87">
        <f>U18*17+X18*37+Y18*17+AG18*29+AE18*8</f>
        <v>150.52500000000003</v>
      </c>
      <c r="Q18" s="87">
        <f>(U18*4)+(X18*9)+(Y18*4)+(AG18*7)+(AE18*2)</f>
        <v>35.95000000000001</v>
      </c>
      <c r="R18" s="88">
        <f>AVERAGE(R14:R17)</f>
        <v>89.8</v>
      </c>
      <c r="S18" s="48">
        <v>6.25</v>
      </c>
      <c r="T18" s="52">
        <f>AVERAGE(T14:T17)</f>
        <v>0.156</v>
      </c>
      <c r="U18" s="89">
        <f>S18*T18</f>
        <v>0.97499999999999998</v>
      </c>
      <c r="V18" s="52">
        <f>U18</f>
        <v>0.97499999999999998</v>
      </c>
      <c r="W18" s="7">
        <v>0</v>
      </c>
      <c r="X18" s="98">
        <f>AVERAGE(X14:X17)</f>
        <v>0.75</v>
      </c>
      <c r="Y18" s="66">
        <f>100-R18-U18-X18-AE18-AH18</f>
        <v>5.0000000000000027</v>
      </c>
      <c r="Z18" s="52"/>
      <c r="AA18" s="23"/>
      <c r="AB18" s="23"/>
      <c r="AC18" s="23"/>
      <c r="AD18" s="23"/>
      <c r="AE18" s="88">
        <f>AF18</f>
        <v>2.65</v>
      </c>
      <c r="AF18" s="51">
        <f>AVERAGE(AF14:AF17)</f>
        <v>2.65</v>
      </c>
      <c r="AG18" s="23">
        <v>0</v>
      </c>
      <c r="AH18" s="88">
        <f>AVERAGE(AH14:AH17)</f>
        <v>0.82499999999999996</v>
      </c>
      <c r="AI18" s="88">
        <f>AVERAGE(AI14:AI17)</f>
        <v>36</v>
      </c>
      <c r="AJ18" s="88">
        <f>AVERAGE(AJ14:AJ17)</f>
        <v>2</v>
      </c>
      <c r="AK18" s="88">
        <f>AVERAGE(AK14:AK17)</f>
        <v>0.34</v>
      </c>
      <c r="AL18" s="52"/>
      <c r="AM18" s="52"/>
      <c r="AN18" s="26"/>
      <c r="AO18" s="89">
        <f>AR18+(AS18/12)</f>
        <v>0</v>
      </c>
      <c r="AP18" s="27"/>
      <c r="AQ18" s="52"/>
      <c r="AR18" s="52">
        <f>AVERAGE(AR14:AR17)</f>
        <v>0</v>
      </c>
      <c r="AS18" s="52">
        <v>0</v>
      </c>
      <c r="AT18" s="27"/>
      <c r="AU18" s="52">
        <f>AVERAGE(AU14:AU17)</f>
        <v>0</v>
      </c>
      <c r="AV18" s="27"/>
      <c r="AW18" s="27"/>
      <c r="AX18" s="48"/>
      <c r="AY18" s="27"/>
      <c r="AZ18" s="27"/>
      <c r="BA18" s="67">
        <v>0</v>
      </c>
      <c r="BB18" s="27"/>
      <c r="BC18" s="23"/>
      <c r="BD18" s="25"/>
      <c r="BE18" s="25"/>
      <c r="BF18" s="25"/>
      <c r="BG18" s="25"/>
      <c r="BH18" s="92"/>
      <c r="BI18" s="26"/>
      <c r="BJ18" s="26"/>
      <c r="BK18" s="26"/>
      <c r="BL18" s="26"/>
      <c r="BM18" s="26"/>
      <c r="BN18" s="27"/>
      <c r="BO18" s="89">
        <f>AVERAGE(BO14:BO17)</f>
        <v>4.2500000000000003E-2</v>
      </c>
      <c r="BP18" s="89">
        <f>AVERAGE(BP14:BP17)</f>
        <v>0.22750000000000004</v>
      </c>
      <c r="BQ18" s="89">
        <f>AVERAGE(BQ14:BQ17)</f>
        <v>0.8</v>
      </c>
      <c r="BR18" s="84">
        <v>0.16</v>
      </c>
      <c r="BS18" s="26"/>
      <c r="BT18" s="69">
        <v>11</v>
      </c>
      <c r="BU18" s="26"/>
      <c r="BV18" s="27"/>
      <c r="BW18" s="27"/>
      <c r="BX18" s="27"/>
      <c r="BY18" s="27"/>
      <c r="BZ18" s="23"/>
      <c r="CA18" s="71">
        <v>0</v>
      </c>
      <c r="CB18" s="71">
        <f>CC18</f>
        <v>9</v>
      </c>
      <c r="CC18" s="52">
        <f>AVERAGE(CC14:CC17)</f>
        <v>9</v>
      </c>
      <c r="CD18" s="25"/>
      <c r="CE18" s="25"/>
      <c r="CF18" s="25"/>
      <c r="CG18" s="23"/>
      <c r="CH18" s="25"/>
      <c r="CI18" s="25"/>
      <c r="CJ18" s="27"/>
      <c r="CK18" s="26"/>
      <c r="CL18" s="26"/>
      <c r="CM18" s="26"/>
      <c r="CN18" s="26"/>
      <c r="CO18" s="24"/>
      <c r="CP18" s="24"/>
      <c r="CQ18" s="25"/>
      <c r="CR18" s="24"/>
      <c r="CS18" s="25"/>
      <c r="CT18" s="24"/>
      <c r="CU18" s="25"/>
      <c r="CV18" s="25"/>
      <c r="CW18" s="25"/>
      <c r="CX18" s="26"/>
      <c r="CY18" s="26"/>
      <c r="CZ18" s="24"/>
      <c r="DA18" s="25"/>
      <c r="DB18" s="26"/>
      <c r="DC18" s="25"/>
      <c r="DD18" s="25"/>
      <c r="DE18" s="25"/>
      <c r="DF18" s="26"/>
      <c r="DG18" s="26"/>
      <c r="DH18" s="25"/>
      <c r="DI18" s="25"/>
      <c r="DJ18" s="25"/>
      <c r="DK18" s="25"/>
      <c r="DL18" s="25"/>
      <c r="DM18" s="26"/>
      <c r="DN18" s="26"/>
      <c r="DO18" s="25"/>
      <c r="DP18" s="27"/>
      <c r="DQ18" s="27"/>
      <c r="DR18" s="27"/>
      <c r="DS18" s="27"/>
      <c r="DT18" s="27"/>
      <c r="DU18" s="27"/>
      <c r="DV18" s="27"/>
      <c r="DW18" s="27"/>
      <c r="DX18" s="27"/>
      <c r="DY18" s="27"/>
      <c r="DZ18" s="27"/>
      <c r="EA18" s="27"/>
      <c r="EB18" s="27"/>
      <c r="EC18" s="27"/>
      <c r="ED18" s="27"/>
      <c r="EE18" s="27"/>
      <c r="EF18" s="27"/>
      <c r="EG18" s="27"/>
      <c r="EH18" s="20"/>
      <c r="EI18" s="20"/>
      <c r="EJ18" s="20"/>
      <c r="EK18" s="20"/>
      <c r="EL18" s="20"/>
      <c r="EM18" s="20"/>
      <c r="EN18" s="20"/>
      <c r="EO18" s="20"/>
      <c r="EP18" s="20"/>
    </row>
    <row r="19" spans="1:146" s="13" customFormat="1">
      <c r="A19" s="93"/>
      <c r="B19" s="94"/>
      <c r="C19" s="94"/>
      <c r="D19" s="94"/>
      <c r="E19" s="94"/>
      <c r="F19" s="94"/>
      <c r="G19" s="94"/>
      <c r="H19" s="95"/>
      <c r="I19" s="94"/>
      <c r="J19" s="96"/>
      <c r="K19" s="96"/>
      <c r="L19" s="94"/>
      <c r="M19" s="94"/>
      <c r="N19" s="94"/>
      <c r="O19" s="97"/>
      <c r="P19" s="84" t="s">
        <v>1349</v>
      </c>
      <c r="Q19" s="84" t="s">
        <v>1349</v>
      </c>
      <c r="R19" s="84" t="s">
        <v>1349</v>
      </c>
      <c r="S19" s="94"/>
      <c r="T19" s="94"/>
      <c r="U19" s="84"/>
      <c r="V19" s="94" t="s">
        <v>416</v>
      </c>
      <c r="W19" s="94" t="s">
        <v>416</v>
      </c>
      <c r="X19" s="85"/>
      <c r="Y19" s="85" t="s">
        <v>301</v>
      </c>
      <c r="Z19" s="48"/>
      <c r="AA19" s="48"/>
      <c r="AB19" s="48"/>
      <c r="AC19" s="48"/>
      <c r="AD19" s="48"/>
      <c r="AE19" s="84" t="s">
        <v>648</v>
      </c>
      <c r="AF19" s="94"/>
      <c r="AG19" s="94" t="s">
        <v>647</v>
      </c>
      <c r="AH19" s="84" t="s">
        <v>648</v>
      </c>
      <c r="AI19" s="84" t="s">
        <v>648</v>
      </c>
      <c r="AJ19" s="84" t="s">
        <v>648</v>
      </c>
      <c r="AK19" s="84" t="s">
        <v>1246</v>
      </c>
      <c r="AL19" s="48"/>
      <c r="AM19" s="48"/>
      <c r="AN19" s="48"/>
      <c r="AO19" s="84" t="s">
        <v>301</v>
      </c>
      <c r="AP19" s="94"/>
      <c r="AQ19" s="94"/>
      <c r="AR19" s="94"/>
      <c r="AS19" s="94" t="s">
        <v>647</v>
      </c>
      <c r="AT19" s="94"/>
      <c r="AU19" s="94"/>
      <c r="AV19" s="48"/>
      <c r="AW19" s="48"/>
      <c r="AX19" s="48"/>
      <c r="AY19" s="48"/>
      <c r="AZ19" s="48"/>
      <c r="BA19" s="84" t="s">
        <v>647</v>
      </c>
      <c r="BB19" s="94"/>
      <c r="BC19" s="94"/>
      <c r="BD19" s="48"/>
      <c r="BE19" s="48"/>
      <c r="BF19" s="48"/>
      <c r="BG19" s="48"/>
      <c r="BH19" s="48"/>
      <c r="BI19" s="48"/>
      <c r="BJ19" s="48"/>
      <c r="BK19" s="48"/>
      <c r="BL19" s="48"/>
      <c r="BM19" s="48"/>
      <c r="BN19" s="48"/>
      <c r="BO19" s="84" t="s">
        <v>301</v>
      </c>
      <c r="BP19" s="84" t="s">
        <v>301</v>
      </c>
      <c r="BQ19" s="84" t="s">
        <v>301</v>
      </c>
      <c r="BR19" s="84" t="s">
        <v>1092</v>
      </c>
      <c r="BS19" s="94"/>
      <c r="BT19" s="84" t="s">
        <v>1312</v>
      </c>
      <c r="BU19" s="94"/>
      <c r="BV19" s="94"/>
      <c r="BW19" s="94"/>
      <c r="BX19" s="94"/>
      <c r="BY19" s="94"/>
      <c r="BZ19" s="94"/>
      <c r="CA19" s="84" t="s">
        <v>1225</v>
      </c>
      <c r="CB19" s="84" t="s">
        <v>301</v>
      </c>
      <c r="CC19" s="94"/>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row>
    <row r="20" spans="1:146" s="13" customFormat="1">
      <c r="A20" s="48" t="s">
        <v>612</v>
      </c>
      <c r="B20" s="48">
        <v>1</v>
      </c>
      <c r="C20" s="48" t="s">
        <v>375</v>
      </c>
      <c r="D20" s="48" t="s">
        <v>389</v>
      </c>
      <c r="E20" s="48">
        <v>1</v>
      </c>
      <c r="F20" s="48" t="s">
        <v>626</v>
      </c>
      <c r="G20" s="48" t="s">
        <v>656</v>
      </c>
      <c r="H20" s="49"/>
      <c r="I20" s="48">
        <v>1</v>
      </c>
      <c r="J20" s="50" t="s">
        <v>439</v>
      </c>
      <c r="K20" s="50" t="s">
        <v>627</v>
      </c>
      <c r="L20" s="48" t="s">
        <v>628</v>
      </c>
      <c r="M20" s="51"/>
      <c r="N20" s="48"/>
      <c r="O20" s="53">
        <v>44</v>
      </c>
      <c r="P20" s="87"/>
      <c r="Q20" s="87"/>
      <c r="R20" s="84">
        <v>88.3</v>
      </c>
      <c r="S20" s="48">
        <v>6.25</v>
      </c>
      <c r="T20" s="8">
        <f>U20/S20</f>
        <v>0.16</v>
      </c>
      <c r="U20" s="84">
        <v>1</v>
      </c>
      <c r="V20" s="48"/>
      <c r="W20" s="48"/>
      <c r="X20" s="85">
        <v>0.5</v>
      </c>
      <c r="Y20" s="85"/>
      <c r="Z20" s="48"/>
      <c r="AA20" s="48"/>
      <c r="AB20" s="48"/>
      <c r="AC20" s="48"/>
      <c r="AD20" s="48"/>
      <c r="AE20" s="84"/>
      <c r="AF20" s="48"/>
      <c r="AG20" s="48"/>
      <c r="AH20" s="84">
        <v>0.9</v>
      </c>
      <c r="AI20" s="84">
        <v>101</v>
      </c>
      <c r="AJ20" s="84">
        <v>2.2000000000000002</v>
      </c>
      <c r="AK20" s="84"/>
      <c r="AL20" s="48"/>
      <c r="AM20" s="48"/>
      <c r="AN20" s="48"/>
      <c r="AO20" s="84"/>
      <c r="AP20" s="48"/>
      <c r="AQ20" s="48"/>
      <c r="AR20" s="48">
        <v>0</v>
      </c>
      <c r="AS20" s="48"/>
      <c r="AT20" s="48"/>
      <c r="AU20" s="48"/>
      <c r="AV20" s="48"/>
      <c r="AW20" s="48"/>
      <c r="AX20" s="48"/>
      <c r="AY20" s="48"/>
      <c r="AZ20" s="48"/>
      <c r="BA20" s="84"/>
      <c r="BB20" s="48"/>
      <c r="BC20" s="48"/>
      <c r="BD20" s="48"/>
      <c r="BE20" s="48"/>
      <c r="BF20" s="48"/>
      <c r="BG20" s="48"/>
      <c r="BH20" s="48"/>
      <c r="BI20" s="48"/>
      <c r="BJ20" s="48"/>
      <c r="BK20" s="48"/>
      <c r="BL20" s="48"/>
      <c r="BM20" s="48"/>
      <c r="BN20" s="48"/>
      <c r="BO20" s="84"/>
      <c r="BP20" s="84"/>
      <c r="BQ20" s="84"/>
      <c r="BR20" s="84"/>
      <c r="BS20" s="48"/>
      <c r="BT20" s="84"/>
      <c r="BU20" s="48"/>
      <c r="BV20" s="48"/>
      <c r="BW20" s="48"/>
      <c r="BX20" s="48"/>
      <c r="BY20" s="48"/>
      <c r="BZ20" s="48"/>
      <c r="CA20" s="84"/>
      <c r="CB20" s="84"/>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row>
    <row r="21" spans="1:146" s="13" customFormat="1" ht="14.25" customHeight="1">
      <c r="A21" s="48" t="s">
        <v>612</v>
      </c>
      <c r="B21" s="48">
        <v>2</v>
      </c>
      <c r="C21" s="48" t="s">
        <v>375</v>
      </c>
      <c r="D21" s="48" t="s">
        <v>389</v>
      </c>
      <c r="E21" s="48">
        <v>1</v>
      </c>
      <c r="F21" s="48" t="s">
        <v>626</v>
      </c>
      <c r="G21" s="48" t="s">
        <v>656</v>
      </c>
      <c r="H21" s="49" t="s">
        <v>623</v>
      </c>
      <c r="I21" s="48">
        <v>1</v>
      </c>
      <c r="J21" s="50" t="s">
        <v>456</v>
      </c>
      <c r="K21" s="50" t="s">
        <v>624</v>
      </c>
      <c r="L21" s="48" t="s">
        <v>625</v>
      </c>
      <c r="M21" s="51"/>
      <c r="N21" s="48"/>
      <c r="O21" s="53"/>
      <c r="P21" s="87"/>
      <c r="Q21" s="87"/>
      <c r="R21" s="84">
        <v>84.4</v>
      </c>
      <c r="S21" s="48">
        <v>6.25</v>
      </c>
      <c r="T21" s="8">
        <f>U21/S21</f>
        <v>0.32</v>
      </c>
      <c r="U21" s="84">
        <v>2</v>
      </c>
      <c r="V21" s="48"/>
      <c r="W21" s="48"/>
      <c r="X21" s="85">
        <v>2.7</v>
      </c>
      <c r="Y21" s="85"/>
      <c r="Z21" s="48"/>
      <c r="AA21" s="48"/>
      <c r="AB21" s="48"/>
      <c r="AC21" s="48"/>
      <c r="AD21" s="48"/>
      <c r="AE21" s="84"/>
      <c r="AF21" s="48">
        <v>1</v>
      </c>
      <c r="AG21" s="48"/>
      <c r="AH21" s="84">
        <v>1.3</v>
      </c>
      <c r="AI21" s="84">
        <v>37</v>
      </c>
      <c r="AJ21" s="84">
        <v>2.1</v>
      </c>
      <c r="AK21" s="84"/>
      <c r="AL21" s="48"/>
      <c r="AM21" s="48"/>
      <c r="AN21" s="48"/>
      <c r="AO21" s="84"/>
      <c r="AP21" s="48">
        <v>0</v>
      </c>
      <c r="AQ21" s="48"/>
      <c r="AR21" s="48">
        <v>0</v>
      </c>
      <c r="AS21" s="48"/>
      <c r="AT21" s="48"/>
      <c r="AU21" s="48">
        <v>0</v>
      </c>
      <c r="AV21" s="48"/>
      <c r="AW21" s="48"/>
      <c r="AX21" s="48"/>
      <c r="AY21" s="48"/>
      <c r="AZ21" s="48"/>
      <c r="BA21" s="84"/>
      <c r="BB21" s="48"/>
      <c r="BC21" s="48"/>
      <c r="BD21" s="48"/>
      <c r="BE21" s="48"/>
      <c r="BF21" s="48"/>
      <c r="BG21" s="48"/>
      <c r="BH21" s="48"/>
      <c r="BI21" s="48"/>
      <c r="BJ21" s="48"/>
      <c r="BK21" s="48"/>
      <c r="BL21" s="48"/>
      <c r="BM21" s="48"/>
      <c r="BN21" s="48"/>
      <c r="BO21" s="84">
        <v>0.03</v>
      </c>
      <c r="BP21" s="84">
        <v>0.03</v>
      </c>
      <c r="BQ21" s="84">
        <v>0.5</v>
      </c>
      <c r="BR21" s="84"/>
      <c r="BS21" s="48"/>
      <c r="BT21" s="84"/>
      <c r="BU21" s="48"/>
      <c r="BV21" s="48"/>
      <c r="BW21" s="48"/>
      <c r="BX21" s="48"/>
      <c r="BY21" s="48"/>
      <c r="BZ21" s="48"/>
      <c r="CA21" s="84"/>
      <c r="CB21" s="84"/>
      <c r="CC21" s="48">
        <v>0</v>
      </c>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row>
    <row r="22" spans="1:146" s="19" customFormat="1" ht="14.25" customHeight="1">
      <c r="A22" s="86" t="s">
        <v>612</v>
      </c>
      <c r="B22" s="48" t="s">
        <v>646</v>
      </c>
      <c r="C22" s="48"/>
      <c r="D22" s="48"/>
      <c r="E22" s="48">
        <v>1</v>
      </c>
      <c r="F22" s="48" t="s">
        <v>626</v>
      </c>
      <c r="G22" s="48" t="s">
        <v>657</v>
      </c>
      <c r="H22" s="49" t="s">
        <v>623</v>
      </c>
      <c r="I22" s="48"/>
      <c r="J22" s="50"/>
      <c r="K22" s="50"/>
      <c r="L22" s="48"/>
      <c r="M22" s="51">
        <f>R22+U22+X22+Y22+AE22+AG22+AH22</f>
        <v>99.999999999999986</v>
      </c>
      <c r="N22" s="52"/>
      <c r="O22" s="53">
        <f>AVERAGE(O20:O21)</f>
        <v>44</v>
      </c>
      <c r="P22" s="87">
        <f>U22*17+X22*37+Y22*17+AG22*29+AE22*8</f>
        <v>236.35000000000014</v>
      </c>
      <c r="Q22" s="87">
        <f>(U22*4)+(X22*9)+(Y22*4)+(AG22*7)+(AE22*2)</f>
        <v>56.200000000000024</v>
      </c>
      <c r="R22" s="88">
        <f>AVERAGE(R20:R21)</f>
        <v>86.35</v>
      </c>
      <c r="S22" s="48">
        <v>6.25</v>
      </c>
      <c r="T22" s="52">
        <f>AVERAGE(T20:T21)</f>
        <v>0.24</v>
      </c>
      <c r="U22" s="89">
        <f>S22*T22</f>
        <v>1.5</v>
      </c>
      <c r="V22" s="52">
        <f>U22</f>
        <v>1.5</v>
      </c>
      <c r="W22" s="7">
        <v>0</v>
      </c>
      <c r="X22" s="98">
        <f>AVERAGE(X20:X21)</f>
        <v>1.6</v>
      </c>
      <c r="Y22" s="66">
        <f>100-R22-U22-X22-AE22-AH22</f>
        <v>8.4500000000000064</v>
      </c>
      <c r="Z22" s="52"/>
      <c r="AA22" s="23"/>
      <c r="AB22" s="23"/>
      <c r="AC22" s="23"/>
      <c r="AD22" s="23"/>
      <c r="AE22" s="88">
        <f>AF22</f>
        <v>1</v>
      </c>
      <c r="AF22" s="51">
        <f>AVERAGE(AF20:AF21)</f>
        <v>1</v>
      </c>
      <c r="AG22" s="23">
        <v>0</v>
      </c>
      <c r="AH22" s="88">
        <f>AVERAGE(AH20:AH21)</f>
        <v>1.1000000000000001</v>
      </c>
      <c r="AI22" s="88">
        <f>AVERAGE(AI20:AI21)</f>
        <v>69</v>
      </c>
      <c r="AJ22" s="88">
        <f>AVERAGE(AJ20:AJ21)</f>
        <v>2.1500000000000004</v>
      </c>
      <c r="AK22" s="88">
        <v>38</v>
      </c>
      <c r="AL22" s="52"/>
      <c r="AM22" s="52"/>
      <c r="AN22" s="26"/>
      <c r="AO22" s="89">
        <f>AR22+(AS22/12)</f>
        <v>0</v>
      </c>
      <c r="AP22" s="27"/>
      <c r="AQ22" s="52">
        <v>0</v>
      </c>
      <c r="AR22" s="52">
        <f>AVERAGE(AR20:AR21)</f>
        <v>0</v>
      </c>
      <c r="AS22" s="52">
        <v>0</v>
      </c>
      <c r="AT22" s="27"/>
      <c r="AU22" s="52">
        <f>AVERAGE(AU20:AU21)</f>
        <v>0</v>
      </c>
      <c r="AV22" s="27"/>
      <c r="AW22" s="27"/>
      <c r="AX22" s="48"/>
      <c r="AY22" s="27"/>
      <c r="AZ22" s="27"/>
      <c r="BA22" s="67">
        <v>0</v>
      </c>
      <c r="BB22" s="27"/>
      <c r="BC22" s="23"/>
      <c r="BD22" s="25"/>
      <c r="BE22" s="25"/>
      <c r="BF22" s="25"/>
      <c r="BG22" s="25"/>
      <c r="BH22" s="92"/>
      <c r="BI22" s="26"/>
      <c r="BJ22" s="26"/>
      <c r="BK22" s="26"/>
      <c r="BL22" s="26"/>
      <c r="BM22" s="26"/>
      <c r="BN22" s="27"/>
      <c r="BO22" s="89">
        <f>AVERAGE(BO20:BO21)</f>
        <v>0.03</v>
      </c>
      <c r="BP22" s="89">
        <f>AVERAGE(BP20:BP21)</f>
        <v>0.03</v>
      </c>
      <c r="BQ22" s="89">
        <f>AVERAGE(BQ20:BQ21)</f>
        <v>0.5</v>
      </c>
      <c r="BR22" s="84">
        <v>1.8</v>
      </c>
      <c r="BS22" s="26"/>
      <c r="BT22" s="69">
        <v>1.8</v>
      </c>
      <c r="BU22" s="26"/>
      <c r="BV22" s="27"/>
      <c r="BW22" s="27"/>
      <c r="BX22" s="27"/>
      <c r="BY22" s="27"/>
      <c r="BZ22" s="23"/>
      <c r="CA22" s="71">
        <v>0</v>
      </c>
      <c r="CB22" s="71">
        <f>CC22</f>
        <v>0</v>
      </c>
      <c r="CC22" s="52">
        <f>AVERAGE(CC20:CC21)</f>
        <v>0</v>
      </c>
      <c r="CD22" s="25"/>
      <c r="CE22" s="25"/>
      <c r="CF22" s="25"/>
      <c r="CG22" s="23"/>
      <c r="CH22" s="25"/>
      <c r="CI22" s="25"/>
      <c r="CJ22" s="27"/>
      <c r="CK22" s="26"/>
      <c r="CL22" s="26"/>
      <c r="CM22" s="26"/>
      <c r="CN22" s="26"/>
      <c r="CO22" s="24"/>
      <c r="CP22" s="24"/>
      <c r="CQ22" s="25"/>
      <c r="CR22" s="24"/>
      <c r="CS22" s="25"/>
      <c r="CT22" s="24"/>
      <c r="CU22" s="25"/>
      <c r="CV22" s="25"/>
      <c r="CW22" s="25"/>
      <c r="CX22" s="26"/>
      <c r="CY22" s="26"/>
      <c r="CZ22" s="24"/>
      <c r="DA22" s="25"/>
      <c r="DB22" s="26"/>
      <c r="DC22" s="25"/>
      <c r="DD22" s="25"/>
      <c r="DE22" s="25"/>
      <c r="DF22" s="26"/>
      <c r="DG22" s="26"/>
      <c r="DH22" s="25"/>
      <c r="DI22" s="25"/>
      <c r="DJ22" s="25"/>
      <c r="DK22" s="25"/>
      <c r="DL22" s="25"/>
      <c r="DM22" s="26"/>
      <c r="DN22" s="26"/>
      <c r="DO22" s="25"/>
      <c r="DP22" s="27"/>
      <c r="DQ22" s="27"/>
      <c r="DR22" s="27"/>
      <c r="DS22" s="27"/>
      <c r="DT22" s="27"/>
      <c r="DU22" s="27"/>
      <c r="DV22" s="27"/>
      <c r="DW22" s="27"/>
      <c r="DX22" s="27"/>
      <c r="DY22" s="27"/>
      <c r="DZ22" s="27"/>
      <c r="EA22" s="27"/>
      <c r="EB22" s="27"/>
      <c r="EC22" s="27"/>
      <c r="ED22" s="27"/>
      <c r="EE22" s="27"/>
      <c r="EF22" s="27"/>
      <c r="EG22" s="27"/>
      <c r="EH22" s="20"/>
      <c r="EI22" s="20"/>
      <c r="EJ22" s="20"/>
      <c r="EK22" s="20"/>
      <c r="EL22" s="20"/>
      <c r="EM22" s="20"/>
      <c r="EN22" s="20"/>
      <c r="EO22" s="20"/>
      <c r="EP22" s="20"/>
    </row>
    <row r="23" spans="1:146" s="13" customFormat="1">
      <c r="A23" s="93"/>
      <c r="B23" s="94"/>
      <c r="C23" s="94"/>
      <c r="D23" s="94"/>
      <c r="E23" s="94"/>
      <c r="F23" s="94"/>
      <c r="G23" s="94"/>
      <c r="H23" s="95"/>
      <c r="I23" s="94"/>
      <c r="J23" s="96"/>
      <c r="K23" s="96"/>
      <c r="L23" s="94"/>
      <c r="M23" s="94"/>
      <c r="N23" s="94"/>
      <c r="O23" s="97"/>
      <c r="P23" s="84" t="s">
        <v>1349</v>
      </c>
      <c r="Q23" s="84" t="s">
        <v>1349</v>
      </c>
      <c r="R23" s="84" t="s">
        <v>1349</v>
      </c>
      <c r="S23" s="48"/>
      <c r="T23" s="48"/>
      <c r="U23" s="84"/>
      <c r="V23" s="94" t="s">
        <v>416</v>
      </c>
      <c r="W23" s="94" t="s">
        <v>416</v>
      </c>
      <c r="X23" s="85"/>
      <c r="Y23" s="85" t="s">
        <v>301</v>
      </c>
      <c r="Z23" s="48"/>
      <c r="AA23" s="48"/>
      <c r="AB23" s="48"/>
      <c r="AC23" s="48"/>
      <c r="AD23" s="48"/>
      <c r="AE23" s="84" t="s">
        <v>648</v>
      </c>
      <c r="AF23" s="48"/>
      <c r="AG23" s="48" t="s">
        <v>647</v>
      </c>
      <c r="AH23" s="84" t="s">
        <v>648</v>
      </c>
      <c r="AI23" s="84" t="s">
        <v>648</v>
      </c>
      <c r="AJ23" s="84" t="s">
        <v>648</v>
      </c>
      <c r="AK23" s="84" t="s">
        <v>1093</v>
      </c>
      <c r="AL23" s="48"/>
      <c r="AM23" s="48"/>
      <c r="AN23" s="48"/>
      <c r="AO23" s="99" t="s">
        <v>301</v>
      </c>
      <c r="AP23" s="94"/>
      <c r="AQ23" s="94" t="s">
        <v>1093</v>
      </c>
      <c r="AR23" s="94"/>
      <c r="AS23" s="94" t="s">
        <v>1093</v>
      </c>
      <c r="AT23" s="94"/>
      <c r="AU23" s="94"/>
      <c r="AV23" s="48"/>
      <c r="AW23" s="48"/>
      <c r="AX23" s="48"/>
      <c r="AY23" s="48"/>
      <c r="AZ23" s="48"/>
      <c r="BA23" s="84" t="s">
        <v>647</v>
      </c>
      <c r="BB23" s="94"/>
      <c r="BC23" s="94"/>
      <c r="BD23" s="48"/>
      <c r="BE23" s="48"/>
      <c r="BF23" s="48"/>
      <c r="BG23" s="48"/>
      <c r="BH23" s="48"/>
      <c r="BI23" s="48"/>
      <c r="BJ23" s="48"/>
      <c r="BK23" s="48"/>
      <c r="BL23" s="48"/>
      <c r="BM23" s="48"/>
      <c r="BN23" s="48"/>
      <c r="BO23" s="84" t="s">
        <v>301</v>
      </c>
      <c r="BP23" s="84" t="s">
        <v>301</v>
      </c>
      <c r="BQ23" s="84" t="s">
        <v>301</v>
      </c>
      <c r="BR23" s="84" t="s">
        <v>1093</v>
      </c>
      <c r="BS23" s="94"/>
      <c r="BT23" s="84" t="s">
        <v>1093</v>
      </c>
      <c r="BU23" s="94"/>
      <c r="BV23" s="94"/>
      <c r="BW23" s="94"/>
      <c r="BX23" s="94"/>
      <c r="BY23" s="94"/>
      <c r="BZ23" s="94"/>
      <c r="CA23" s="84" t="s">
        <v>1226</v>
      </c>
      <c r="CB23" s="84" t="s">
        <v>301</v>
      </c>
      <c r="CC23" s="94"/>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row>
    <row r="24" spans="1:146" s="13" customFormat="1">
      <c r="A24" s="48" t="s">
        <v>629</v>
      </c>
      <c r="B24" s="48">
        <v>1</v>
      </c>
      <c r="C24" s="48" t="s">
        <v>375</v>
      </c>
      <c r="D24" s="48" t="s">
        <v>389</v>
      </c>
      <c r="E24" s="48">
        <v>1</v>
      </c>
      <c r="F24" s="48" t="s">
        <v>630</v>
      </c>
      <c r="G24" s="48" t="s">
        <v>658</v>
      </c>
      <c r="H24" s="49"/>
      <c r="I24" s="48">
        <v>2</v>
      </c>
      <c r="J24" s="50" t="s">
        <v>441</v>
      </c>
      <c r="K24" s="50" t="s">
        <v>636</v>
      </c>
      <c r="L24" s="48" t="s">
        <v>637</v>
      </c>
      <c r="M24" s="51"/>
      <c r="N24" s="48"/>
      <c r="O24" s="53">
        <v>41</v>
      </c>
      <c r="P24" s="87"/>
      <c r="Q24" s="87"/>
      <c r="R24" s="84">
        <v>88</v>
      </c>
      <c r="S24" s="48">
        <v>6.25</v>
      </c>
      <c r="T24" s="8">
        <f>U24/S24</f>
        <v>0.31679999999999997</v>
      </c>
      <c r="U24" s="84">
        <v>1.98</v>
      </c>
      <c r="V24" s="48"/>
      <c r="W24" s="48"/>
      <c r="X24" s="85">
        <v>0.1</v>
      </c>
      <c r="Y24" s="85"/>
      <c r="Z24" s="48"/>
      <c r="AA24" s="48"/>
      <c r="AB24" s="48"/>
      <c r="AC24" s="48"/>
      <c r="AD24" s="48"/>
      <c r="AE24" s="84"/>
      <c r="AF24" s="48"/>
      <c r="AG24" s="48"/>
      <c r="AH24" s="84">
        <v>0.8</v>
      </c>
      <c r="AI24" s="84">
        <v>38</v>
      </c>
      <c r="AJ24" s="84">
        <v>0.8</v>
      </c>
      <c r="AK24" s="84">
        <v>1.43</v>
      </c>
      <c r="AL24" s="48"/>
      <c r="AM24" s="48"/>
      <c r="AN24" s="48"/>
      <c r="AO24" s="84"/>
      <c r="AP24" s="48"/>
      <c r="AQ24" s="48"/>
      <c r="AR24" s="48">
        <v>0</v>
      </c>
      <c r="AS24" s="48"/>
      <c r="AT24" s="48"/>
      <c r="AU24" s="48">
        <v>1</v>
      </c>
      <c r="AV24" s="48"/>
      <c r="AW24" s="48"/>
      <c r="AX24" s="48"/>
      <c r="AY24" s="48"/>
      <c r="AZ24" s="48"/>
      <c r="BA24" s="84"/>
      <c r="BB24" s="48"/>
      <c r="BC24" s="48"/>
      <c r="BD24" s="48"/>
      <c r="BE24" s="48"/>
      <c r="BF24" s="48"/>
      <c r="BG24" s="48"/>
      <c r="BH24" s="48"/>
      <c r="BI24" s="48"/>
      <c r="BJ24" s="48"/>
      <c r="BK24" s="48"/>
      <c r="BL24" s="48"/>
      <c r="BM24" s="48"/>
      <c r="BN24" s="48"/>
      <c r="BO24" s="84">
        <v>0.03</v>
      </c>
      <c r="BP24" s="84">
        <v>0.04</v>
      </c>
      <c r="BQ24" s="84">
        <v>0.2</v>
      </c>
      <c r="BR24" s="84"/>
      <c r="BS24" s="48">
        <v>0.14699999999999999</v>
      </c>
      <c r="BT24" s="84"/>
      <c r="BU24" s="48"/>
      <c r="BV24" s="48">
        <v>19</v>
      </c>
      <c r="BW24" s="48">
        <v>0</v>
      </c>
      <c r="BX24" s="48"/>
      <c r="BY24" s="48"/>
      <c r="BZ24" s="48">
        <v>0.9</v>
      </c>
      <c r="CA24" s="84">
        <v>0</v>
      </c>
      <c r="CB24" s="84"/>
      <c r="CC24" s="48">
        <v>10</v>
      </c>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row>
    <row r="25" spans="1:146" s="13" customFormat="1">
      <c r="A25" s="48" t="s">
        <v>629</v>
      </c>
      <c r="B25" s="48">
        <v>2</v>
      </c>
      <c r="C25" s="48" t="s">
        <v>375</v>
      </c>
      <c r="D25" s="48" t="s">
        <v>389</v>
      </c>
      <c r="E25" s="48">
        <v>1</v>
      </c>
      <c r="F25" s="48" t="s">
        <v>630</v>
      </c>
      <c r="G25" s="48" t="s">
        <v>658</v>
      </c>
      <c r="H25" s="49" t="s">
        <v>631</v>
      </c>
      <c r="I25" s="48">
        <v>1</v>
      </c>
      <c r="J25" s="50" t="s">
        <v>512</v>
      </c>
      <c r="K25" s="50" t="s">
        <v>632</v>
      </c>
      <c r="L25" s="48" t="s">
        <v>633</v>
      </c>
      <c r="M25" s="51"/>
      <c r="N25" s="48"/>
      <c r="O25" s="53">
        <v>50</v>
      </c>
      <c r="P25" s="87"/>
      <c r="Q25" s="87"/>
      <c r="R25" s="84">
        <v>86.9</v>
      </c>
      <c r="S25" s="48">
        <v>6.25</v>
      </c>
      <c r="T25" s="8">
        <f>U25/S25</f>
        <v>0.25600000000000001</v>
      </c>
      <c r="U25" s="84">
        <v>1.6</v>
      </c>
      <c r="V25" s="48"/>
      <c r="W25" s="48"/>
      <c r="X25" s="85">
        <v>0</v>
      </c>
      <c r="Y25" s="85"/>
      <c r="Z25" s="48"/>
      <c r="AA25" s="48"/>
      <c r="AB25" s="48"/>
      <c r="AC25" s="48"/>
      <c r="AD25" s="48"/>
      <c r="AE25" s="84"/>
      <c r="AF25" s="48">
        <v>1.6</v>
      </c>
      <c r="AG25" s="48"/>
      <c r="AH25" s="84">
        <v>0.6</v>
      </c>
      <c r="AI25" s="84">
        <v>39</v>
      </c>
      <c r="AJ25" s="84">
        <v>0.7</v>
      </c>
      <c r="AK25" s="84"/>
      <c r="AL25" s="48"/>
      <c r="AM25" s="48"/>
      <c r="AN25" s="48"/>
      <c r="AO25" s="84"/>
      <c r="AP25" s="48">
        <v>0</v>
      </c>
      <c r="AQ25" s="48"/>
      <c r="AR25" s="48">
        <v>0</v>
      </c>
      <c r="AS25" s="48"/>
      <c r="AT25" s="48"/>
      <c r="AU25" s="48">
        <v>0</v>
      </c>
      <c r="AV25" s="48"/>
      <c r="AW25" s="48"/>
      <c r="AX25" s="48"/>
      <c r="AY25" s="48"/>
      <c r="AZ25" s="48"/>
      <c r="BA25" s="84"/>
      <c r="BB25" s="48"/>
      <c r="BC25" s="48"/>
      <c r="BD25" s="48"/>
      <c r="BE25" s="48"/>
      <c r="BF25" s="48"/>
      <c r="BG25" s="48"/>
      <c r="BH25" s="48"/>
      <c r="BI25" s="48"/>
      <c r="BJ25" s="48"/>
      <c r="BK25" s="48"/>
      <c r="BL25" s="48"/>
      <c r="BM25" s="48"/>
      <c r="BN25" s="48"/>
      <c r="BO25" s="84">
        <v>0.03</v>
      </c>
      <c r="BP25" s="84">
        <v>0.04</v>
      </c>
      <c r="BQ25" s="84">
        <v>0.2</v>
      </c>
      <c r="BR25" s="84"/>
      <c r="BS25" s="48"/>
      <c r="BT25" s="84"/>
      <c r="BU25" s="48"/>
      <c r="BV25" s="48"/>
      <c r="BW25" s="48"/>
      <c r="BX25" s="48"/>
      <c r="BY25" s="48"/>
      <c r="BZ25" s="48"/>
      <c r="CA25" s="84"/>
      <c r="CB25" s="84"/>
      <c r="CC25" s="48">
        <v>8</v>
      </c>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row>
    <row r="26" spans="1:146" s="13" customFormat="1">
      <c r="A26" s="48" t="s">
        <v>629</v>
      </c>
      <c r="B26" s="48">
        <v>3</v>
      </c>
      <c r="C26" s="48" t="s">
        <v>375</v>
      </c>
      <c r="D26" s="48" t="s">
        <v>389</v>
      </c>
      <c r="E26" s="48">
        <v>1</v>
      </c>
      <c r="F26" s="48" t="s">
        <v>630</v>
      </c>
      <c r="G26" s="48" t="s">
        <v>658</v>
      </c>
      <c r="H26" s="49"/>
      <c r="I26" s="48">
        <v>2</v>
      </c>
      <c r="J26" s="50" t="s">
        <v>456</v>
      </c>
      <c r="K26" s="50" t="s">
        <v>634</v>
      </c>
      <c r="L26" s="48" t="s">
        <v>635</v>
      </c>
      <c r="M26" s="51"/>
      <c r="N26" s="48"/>
      <c r="O26" s="53">
        <v>52</v>
      </c>
      <c r="P26" s="87"/>
      <c r="Q26" s="87"/>
      <c r="R26" s="84">
        <v>87</v>
      </c>
      <c r="S26" s="48">
        <v>6.25</v>
      </c>
      <c r="T26" s="8">
        <f>U26/S26</f>
        <v>0.27200000000000002</v>
      </c>
      <c r="U26" s="84">
        <v>1.7</v>
      </c>
      <c r="V26" s="48"/>
      <c r="W26" s="48"/>
      <c r="X26" s="85">
        <v>0.3</v>
      </c>
      <c r="Y26" s="85"/>
      <c r="Z26" s="48"/>
      <c r="AA26" s="48"/>
      <c r="AB26" s="48"/>
      <c r="AC26" s="48"/>
      <c r="AD26" s="48"/>
      <c r="AE26" s="84"/>
      <c r="AF26" s="48">
        <v>2</v>
      </c>
      <c r="AG26" s="48"/>
      <c r="AH26" s="84">
        <v>0.5</v>
      </c>
      <c r="AI26" s="84">
        <v>40</v>
      </c>
      <c r="AJ26" s="84">
        <v>0.6</v>
      </c>
      <c r="AK26" s="84"/>
      <c r="AL26" s="48"/>
      <c r="AM26" s="48"/>
      <c r="AN26" s="48"/>
      <c r="AO26" s="84"/>
      <c r="AP26" s="48"/>
      <c r="AQ26" s="48"/>
      <c r="AR26" s="48">
        <v>0</v>
      </c>
      <c r="AS26" s="48"/>
      <c r="AT26" s="48"/>
      <c r="AU26" s="48"/>
      <c r="AV26" s="48"/>
      <c r="AW26" s="48"/>
      <c r="AX26" s="48"/>
      <c r="AY26" s="48"/>
      <c r="AZ26" s="48"/>
      <c r="BA26" s="84"/>
      <c r="BB26" s="48"/>
      <c r="BC26" s="48"/>
      <c r="BD26" s="48"/>
      <c r="BE26" s="48"/>
      <c r="BF26" s="48"/>
      <c r="BG26" s="48"/>
      <c r="BH26" s="48"/>
      <c r="BI26" s="48"/>
      <c r="BJ26" s="48"/>
      <c r="BK26" s="48"/>
      <c r="BL26" s="48"/>
      <c r="BM26" s="48"/>
      <c r="BN26" s="48"/>
      <c r="BO26" s="84">
        <v>0.04</v>
      </c>
      <c r="BP26" s="84">
        <v>0.01</v>
      </c>
      <c r="BQ26" s="84">
        <v>0.4</v>
      </c>
      <c r="BR26" s="84"/>
      <c r="BS26" s="48"/>
      <c r="BT26" s="84"/>
      <c r="BU26" s="48"/>
      <c r="BV26" s="48"/>
      <c r="BW26" s="48"/>
      <c r="BX26" s="48"/>
      <c r="BY26" s="48"/>
      <c r="BZ26" s="48"/>
      <c r="CA26" s="84"/>
      <c r="CB26" s="84"/>
      <c r="CC26" s="48">
        <v>5</v>
      </c>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row>
    <row r="27" spans="1:146" s="19" customFormat="1" ht="14.25" customHeight="1">
      <c r="A27" s="86" t="s">
        <v>629</v>
      </c>
      <c r="B27" s="48" t="s">
        <v>646</v>
      </c>
      <c r="C27" s="48"/>
      <c r="D27" s="48"/>
      <c r="E27" s="48">
        <v>1</v>
      </c>
      <c r="F27" s="48" t="s">
        <v>630</v>
      </c>
      <c r="G27" s="48" t="s">
        <v>658</v>
      </c>
      <c r="H27" s="49" t="s">
        <v>631</v>
      </c>
      <c r="I27" s="48"/>
      <c r="J27" s="50"/>
      <c r="K27" s="50"/>
      <c r="L27" s="48"/>
      <c r="M27" s="51">
        <f>R27+U27+X27+Y27+AE27+AG27+AH27</f>
        <v>100.00000000000001</v>
      </c>
      <c r="N27" s="52"/>
      <c r="O27" s="53">
        <f>AVERAGE(O24:O26)</f>
        <v>47.666666666666664</v>
      </c>
      <c r="P27" s="87">
        <f>U27*17+X27*37+Y27*17+AG27*29+AE27*8</f>
        <v>191.60000000000005</v>
      </c>
      <c r="Q27" s="87">
        <f>(U27*4)+(X27*9)+(Y27*4)+(AG27*7)+(AE27*2)</f>
        <v>45.33333333333335</v>
      </c>
      <c r="R27" s="88">
        <f>AVERAGE(R24:R26)</f>
        <v>87.3</v>
      </c>
      <c r="S27" s="48">
        <v>6.25</v>
      </c>
      <c r="T27" s="52">
        <f>AVERAGE(T24:T26)</f>
        <v>0.28160000000000002</v>
      </c>
      <c r="U27" s="89">
        <f>S27*T27</f>
        <v>1.76</v>
      </c>
      <c r="V27" s="52">
        <f>U27</f>
        <v>1.76</v>
      </c>
      <c r="W27" s="7">
        <v>0</v>
      </c>
      <c r="X27" s="98">
        <f>AVERAGE(X24:X26)</f>
        <v>0.13333333333333333</v>
      </c>
      <c r="Y27" s="66">
        <f>100-R27-U27-X27-AE27-AH27</f>
        <v>8.3733333333333366</v>
      </c>
      <c r="Z27" s="52"/>
      <c r="AA27" s="23"/>
      <c r="AB27" s="23"/>
      <c r="AC27" s="23"/>
      <c r="AD27" s="23"/>
      <c r="AE27" s="88">
        <f>AF27</f>
        <v>1.8</v>
      </c>
      <c r="AF27" s="51">
        <f>AVERAGE(AF25:AF26)</f>
        <v>1.8</v>
      </c>
      <c r="AG27" s="23">
        <v>0</v>
      </c>
      <c r="AH27" s="88">
        <f>AVERAGE(AH24:AH26)</f>
        <v>0.6333333333333333</v>
      </c>
      <c r="AI27" s="88">
        <f>AVERAGE(AI24:AI26)</f>
        <v>39</v>
      </c>
      <c r="AJ27" s="88">
        <f>AVERAGE(AJ24:AJ26)</f>
        <v>0.70000000000000007</v>
      </c>
      <c r="AK27" s="88">
        <f>AVERAGE(AK24:AK26)</f>
        <v>1.43</v>
      </c>
      <c r="AL27" s="52"/>
      <c r="AM27" s="52"/>
      <c r="AN27" s="26"/>
      <c r="AO27" s="89">
        <f>AR27+(AS27/12)</f>
        <v>4.1666666666666664E-2</v>
      </c>
      <c r="AP27" s="27">
        <v>0</v>
      </c>
      <c r="AQ27" s="52"/>
      <c r="AR27" s="52">
        <f>AVERAGE(AR24:AR26)</f>
        <v>0</v>
      </c>
      <c r="AS27" s="52">
        <f>AU27</f>
        <v>0.5</v>
      </c>
      <c r="AT27" s="27"/>
      <c r="AU27" s="52">
        <f>AVERAGE(AU24:AU26)</f>
        <v>0.5</v>
      </c>
      <c r="AV27" s="27"/>
      <c r="AW27" s="27"/>
      <c r="AX27" s="48"/>
      <c r="AY27" s="27"/>
      <c r="AZ27" s="27"/>
      <c r="BA27" s="67">
        <v>0</v>
      </c>
      <c r="BB27" s="27"/>
      <c r="BC27" s="23"/>
      <c r="BD27" s="25"/>
      <c r="BE27" s="25"/>
      <c r="BF27" s="25"/>
      <c r="BG27" s="25"/>
      <c r="BH27" s="92"/>
      <c r="BI27" s="26"/>
      <c r="BJ27" s="26"/>
      <c r="BK27" s="26"/>
      <c r="BL27" s="26"/>
      <c r="BM27" s="26"/>
      <c r="BN27" s="27"/>
      <c r="BO27" s="89">
        <f>AVERAGE(BO24:BO26)</f>
        <v>3.3333333333333333E-2</v>
      </c>
      <c r="BP27" s="89">
        <f>AVERAGE(BP24:BP26)</f>
        <v>0.03</v>
      </c>
      <c r="BQ27" s="89">
        <f>AVERAGE(BQ24:BQ26)</f>
        <v>0.26666666666666666</v>
      </c>
      <c r="BR27" s="89">
        <f>BS27</f>
        <v>0.14699999999999999</v>
      </c>
      <c r="BS27" s="52">
        <f>AVERAGE(BS24:BS26)</f>
        <v>0.14699999999999999</v>
      </c>
      <c r="BT27" s="69">
        <f>BV27</f>
        <v>19</v>
      </c>
      <c r="BU27" s="26"/>
      <c r="BV27" s="52">
        <f>AVERAGE(BV24:BV26)</f>
        <v>19</v>
      </c>
      <c r="BW27" s="52">
        <f>AVERAGE(BW24:BW26)</f>
        <v>0</v>
      </c>
      <c r="BX27" s="27"/>
      <c r="BY27" s="27"/>
      <c r="BZ27" s="23"/>
      <c r="CA27" s="71">
        <v>0</v>
      </c>
      <c r="CB27" s="71">
        <f>CC27</f>
        <v>7.666666666666667</v>
      </c>
      <c r="CC27" s="52">
        <f>AVERAGE(CC24:CC26)</f>
        <v>7.666666666666667</v>
      </c>
      <c r="CD27" s="25"/>
      <c r="CE27" s="25"/>
      <c r="CF27" s="25"/>
      <c r="CG27" s="23"/>
      <c r="CH27" s="25"/>
      <c r="CI27" s="25"/>
      <c r="CJ27" s="27"/>
      <c r="CK27" s="26"/>
      <c r="CL27" s="26"/>
      <c r="CM27" s="26"/>
      <c r="CN27" s="26"/>
      <c r="CO27" s="24"/>
      <c r="CP27" s="24"/>
      <c r="CQ27" s="25"/>
      <c r="CR27" s="24"/>
      <c r="CS27" s="25"/>
      <c r="CT27" s="24"/>
      <c r="CU27" s="25"/>
      <c r="CV27" s="25"/>
      <c r="CW27" s="25"/>
      <c r="CX27" s="26"/>
      <c r="CY27" s="26"/>
      <c r="CZ27" s="24"/>
      <c r="DA27" s="25"/>
      <c r="DB27" s="26"/>
      <c r="DC27" s="25"/>
      <c r="DD27" s="25"/>
      <c r="DE27" s="25"/>
      <c r="DF27" s="26"/>
      <c r="DG27" s="26"/>
      <c r="DH27" s="25"/>
      <c r="DI27" s="25"/>
      <c r="DJ27" s="25"/>
      <c r="DK27" s="25"/>
      <c r="DL27" s="25"/>
      <c r="DM27" s="26"/>
      <c r="DN27" s="26"/>
      <c r="DO27" s="25"/>
      <c r="DP27" s="27"/>
      <c r="DQ27" s="27"/>
      <c r="DR27" s="27"/>
      <c r="DS27" s="27"/>
      <c r="DT27" s="27"/>
      <c r="DU27" s="27"/>
      <c r="DV27" s="27"/>
      <c r="DW27" s="27"/>
      <c r="DX27" s="27"/>
      <c r="DY27" s="27"/>
      <c r="DZ27" s="27"/>
      <c r="EA27" s="27"/>
      <c r="EB27" s="27"/>
      <c r="EC27" s="27"/>
      <c r="ED27" s="27"/>
      <c r="EE27" s="27"/>
      <c r="EF27" s="27"/>
      <c r="EG27" s="27"/>
      <c r="EH27" s="20"/>
      <c r="EI27" s="20"/>
      <c r="EJ27" s="20"/>
      <c r="EK27" s="20"/>
      <c r="EL27" s="20"/>
      <c r="EM27" s="20"/>
      <c r="EN27" s="20"/>
      <c r="EO27" s="20"/>
      <c r="EP27" s="20"/>
    </row>
    <row r="28" spans="1:146" s="13" customFormat="1">
      <c r="A28" s="93"/>
      <c r="B28" s="94"/>
      <c r="C28" s="94"/>
      <c r="D28" s="94"/>
      <c r="E28" s="94"/>
      <c r="F28" s="94"/>
      <c r="G28" s="94"/>
      <c r="H28" s="95"/>
      <c r="I28" s="94"/>
      <c r="J28" s="96"/>
      <c r="K28" s="96"/>
      <c r="L28" s="94"/>
      <c r="M28" s="94"/>
      <c r="N28" s="94"/>
      <c r="O28" s="97"/>
      <c r="P28" s="84" t="s">
        <v>1349</v>
      </c>
      <c r="Q28" s="84" t="s">
        <v>1349</v>
      </c>
      <c r="R28" s="84" t="s">
        <v>1349</v>
      </c>
      <c r="S28" s="94"/>
      <c r="T28" s="94"/>
      <c r="U28" s="84"/>
      <c r="V28" s="94" t="s">
        <v>416</v>
      </c>
      <c r="W28" s="94" t="s">
        <v>416</v>
      </c>
      <c r="X28" s="85"/>
      <c r="Y28" s="85" t="s">
        <v>301</v>
      </c>
      <c r="Z28" s="48"/>
      <c r="AA28" s="48"/>
      <c r="AB28" s="48"/>
      <c r="AC28" s="48"/>
      <c r="AD28" s="48"/>
      <c r="AE28" s="84" t="s">
        <v>648</v>
      </c>
      <c r="AF28" s="94"/>
      <c r="AG28" s="94" t="s">
        <v>647</v>
      </c>
      <c r="AH28" s="84" t="s">
        <v>648</v>
      </c>
      <c r="AI28" s="84" t="s">
        <v>648</v>
      </c>
      <c r="AJ28" s="84" t="s">
        <v>648</v>
      </c>
      <c r="AK28" s="84" t="s">
        <v>1094</v>
      </c>
      <c r="AL28" s="48"/>
      <c r="AM28" s="48"/>
      <c r="AN28" s="48"/>
      <c r="AO28" s="84" t="s">
        <v>301</v>
      </c>
      <c r="AP28" s="94"/>
      <c r="AQ28" s="94"/>
      <c r="AR28" s="94"/>
      <c r="AS28" s="94"/>
      <c r="AT28" s="94"/>
      <c r="AU28" s="94"/>
      <c r="AV28" s="48"/>
      <c r="AW28" s="48"/>
      <c r="AX28" s="48"/>
      <c r="AY28" s="48"/>
      <c r="AZ28" s="48"/>
      <c r="BA28" s="84" t="s">
        <v>647</v>
      </c>
      <c r="BB28" s="94"/>
      <c r="BC28" s="94"/>
      <c r="BD28" s="48"/>
      <c r="BE28" s="48"/>
      <c r="BF28" s="48"/>
      <c r="BG28" s="48"/>
      <c r="BH28" s="48"/>
      <c r="BI28" s="48"/>
      <c r="BJ28" s="48"/>
      <c r="BK28" s="48"/>
      <c r="BL28" s="48"/>
      <c r="BM28" s="48"/>
      <c r="BN28" s="48"/>
      <c r="BO28" s="84" t="s">
        <v>301</v>
      </c>
      <c r="BP28" s="84" t="s">
        <v>301</v>
      </c>
      <c r="BQ28" s="84" t="s">
        <v>301</v>
      </c>
      <c r="BR28" s="84" t="s">
        <v>1095</v>
      </c>
      <c r="BS28" s="94"/>
      <c r="BT28" s="84" t="s">
        <v>1094</v>
      </c>
      <c r="BU28" s="94"/>
      <c r="BV28" s="94"/>
      <c r="BW28" s="94"/>
      <c r="BX28" s="94"/>
      <c r="BY28" s="94"/>
      <c r="BZ28" s="94"/>
      <c r="CA28" s="84" t="s">
        <v>1094</v>
      </c>
      <c r="CB28" s="84" t="s">
        <v>301</v>
      </c>
      <c r="CC28" s="94"/>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row>
    <row r="29" spans="1:146" s="13" customFormat="1">
      <c r="A29" s="48" t="s">
        <v>638</v>
      </c>
      <c r="B29" s="48">
        <v>1</v>
      </c>
      <c r="C29" s="48" t="s">
        <v>375</v>
      </c>
      <c r="D29" s="48" t="s">
        <v>389</v>
      </c>
      <c r="E29" s="48">
        <v>1</v>
      </c>
      <c r="F29" s="48" t="s">
        <v>639</v>
      </c>
      <c r="G29" s="48" t="s">
        <v>659</v>
      </c>
      <c r="H29" s="49"/>
      <c r="I29" s="48">
        <v>1</v>
      </c>
      <c r="J29" s="50" t="s">
        <v>439</v>
      </c>
      <c r="K29" s="50" t="s">
        <v>643</v>
      </c>
      <c r="L29" s="48" t="s">
        <v>644</v>
      </c>
      <c r="M29" s="51"/>
      <c r="N29" s="48"/>
      <c r="O29" s="53">
        <v>69</v>
      </c>
      <c r="P29" s="87"/>
      <c r="Q29" s="87"/>
      <c r="R29" s="84">
        <v>82.1</v>
      </c>
      <c r="S29" s="48">
        <v>6.25</v>
      </c>
      <c r="T29" s="8">
        <f>U29/S29</f>
        <v>0.35200000000000004</v>
      </c>
      <c r="U29" s="84">
        <v>2.2000000000000002</v>
      </c>
      <c r="V29" s="48"/>
      <c r="W29" s="48"/>
      <c r="X29" s="85">
        <v>0.1</v>
      </c>
      <c r="Y29" s="85"/>
      <c r="Z29" s="48"/>
      <c r="AA29" s="48"/>
      <c r="AB29" s="48"/>
      <c r="AC29" s="48"/>
      <c r="AD29" s="48"/>
      <c r="AE29" s="84"/>
      <c r="AF29" s="48">
        <v>2.4</v>
      </c>
      <c r="AG29" s="48"/>
      <c r="AH29" s="84">
        <v>0.8</v>
      </c>
      <c r="AI29" s="84">
        <v>29</v>
      </c>
      <c r="AJ29" s="84">
        <v>0.6</v>
      </c>
      <c r="AK29" s="84">
        <v>0.3</v>
      </c>
      <c r="AL29" s="48"/>
      <c r="AM29" s="48"/>
      <c r="AN29" s="48"/>
      <c r="AO29" s="84"/>
      <c r="AP29" s="48"/>
      <c r="AQ29" s="48"/>
      <c r="AR29" s="48">
        <v>0</v>
      </c>
      <c r="AS29" s="48"/>
      <c r="AT29" s="48"/>
      <c r="AU29" s="48"/>
      <c r="AV29" s="48"/>
      <c r="AW29" s="48"/>
      <c r="AX29" s="48"/>
      <c r="AY29" s="48"/>
      <c r="AZ29" s="48"/>
      <c r="BA29" s="84"/>
      <c r="BB29" s="48"/>
      <c r="BC29" s="48"/>
      <c r="BD29" s="48"/>
      <c r="BE29" s="48"/>
      <c r="BF29" s="48"/>
      <c r="BG29" s="48"/>
      <c r="BH29" s="48"/>
      <c r="BI29" s="48"/>
      <c r="BJ29" s="48"/>
      <c r="BK29" s="48"/>
      <c r="BL29" s="48"/>
      <c r="BM29" s="48"/>
      <c r="BN29" s="48"/>
      <c r="BO29" s="84">
        <v>0.24</v>
      </c>
      <c r="BP29" s="84">
        <v>0.04</v>
      </c>
      <c r="BQ29" s="84">
        <v>0.5</v>
      </c>
      <c r="BR29" s="84"/>
      <c r="BS29" s="48"/>
      <c r="BT29" s="84"/>
      <c r="BU29" s="48"/>
      <c r="BV29" s="48"/>
      <c r="BW29" s="48"/>
      <c r="BX29" s="48"/>
      <c r="BY29" s="48"/>
      <c r="BZ29" s="48"/>
      <c r="CA29" s="84"/>
      <c r="CB29" s="84"/>
      <c r="CC29" s="48">
        <v>12</v>
      </c>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row>
    <row r="30" spans="1:146" s="13" customFormat="1">
      <c r="A30" s="48" t="s">
        <v>638</v>
      </c>
      <c r="B30" s="48">
        <v>2</v>
      </c>
      <c r="C30" s="48" t="s">
        <v>375</v>
      </c>
      <c r="D30" s="48" t="s">
        <v>389</v>
      </c>
      <c r="E30" s="48">
        <v>1</v>
      </c>
      <c r="F30" s="48" t="s">
        <v>639</v>
      </c>
      <c r="G30" s="48" t="s">
        <v>659</v>
      </c>
      <c r="H30" s="49"/>
      <c r="I30" s="48">
        <v>1</v>
      </c>
      <c r="J30" s="50" t="s">
        <v>512</v>
      </c>
      <c r="K30" s="50" t="s">
        <v>645</v>
      </c>
      <c r="L30" s="48" t="s">
        <v>644</v>
      </c>
      <c r="M30" s="51"/>
      <c r="N30" s="48"/>
      <c r="O30" s="53">
        <v>67</v>
      </c>
      <c r="P30" s="87"/>
      <c r="Q30" s="87"/>
      <c r="R30" s="84">
        <v>82.8</v>
      </c>
      <c r="S30" s="48">
        <v>6.25</v>
      </c>
      <c r="T30" s="8">
        <f>U30/S30</f>
        <v>0.27200000000000002</v>
      </c>
      <c r="U30" s="84">
        <v>1.7</v>
      </c>
      <c r="V30" s="48"/>
      <c r="W30" s="48"/>
      <c r="X30" s="85">
        <v>0.1</v>
      </c>
      <c r="Y30" s="85"/>
      <c r="Z30" s="48"/>
      <c r="AA30" s="48"/>
      <c r="AB30" s="48"/>
      <c r="AC30" s="48"/>
      <c r="AD30" s="48"/>
      <c r="AE30" s="84"/>
      <c r="AF30" s="48">
        <v>2.4</v>
      </c>
      <c r="AG30" s="48"/>
      <c r="AH30" s="84">
        <v>0.7</v>
      </c>
      <c r="AI30" s="84">
        <v>50</v>
      </c>
      <c r="AJ30" s="84">
        <v>0.9</v>
      </c>
      <c r="AK30" s="84">
        <v>0.3</v>
      </c>
      <c r="AL30" s="48"/>
      <c r="AM30" s="48"/>
      <c r="AN30" s="48"/>
      <c r="AO30" s="84"/>
      <c r="AP30" s="48">
        <v>1</v>
      </c>
      <c r="AQ30" s="48"/>
      <c r="AR30" s="48">
        <v>0</v>
      </c>
      <c r="AS30" s="48"/>
      <c r="AT30" s="48"/>
      <c r="AU30" s="48">
        <v>3</v>
      </c>
      <c r="AV30" s="48"/>
      <c r="AW30" s="48"/>
      <c r="AX30" s="48"/>
      <c r="AY30" s="48"/>
      <c r="AZ30" s="48"/>
      <c r="BA30" s="84"/>
      <c r="BB30" s="48"/>
      <c r="BC30" s="48"/>
      <c r="BD30" s="48"/>
      <c r="BE30" s="48"/>
      <c r="BF30" s="48"/>
      <c r="BG30" s="48"/>
      <c r="BH30" s="48"/>
      <c r="BI30" s="48"/>
      <c r="BJ30" s="48"/>
      <c r="BK30" s="48"/>
      <c r="BL30" s="48"/>
      <c r="BM30" s="48"/>
      <c r="BN30" s="48"/>
      <c r="BO30" s="84">
        <v>1</v>
      </c>
      <c r="BP30" s="84">
        <v>0.06</v>
      </c>
      <c r="BQ30" s="84">
        <v>0.3</v>
      </c>
      <c r="BR30" s="84"/>
      <c r="BS30" s="48"/>
      <c r="BT30" s="84"/>
      <c r="BU30" s="48"/>
      <c r="BV30" s="48"/>
      <c r="BW30" s="48"/>
      <c r="BX30" s="48"/>
      <c r="BY30" s="48"/>
      <c r="BZ30" s="48"/>
      <c r="CA30" s="84"/>
      <c r="CB30" s="84"/>
      <c r="CC30" s="48">
        <v>9</v>
      </c>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row>
    <row r="31" spans="1:146" s="13" customFormat="1">
      <c r="A31" s="48" t="s">
        <v>638</v>
      </c>
      <c r="B31" s="48">
        <v>3</v>
      </c>
      <c r="C31" s="48" t="s">
        <v>375</v>
      </c>
      <c r="D31" s="48" t="s">
        <v>389</v>
      </c>
      <c r="E31" s="48">
        <v>1</v>
      </c>
      <c r="F31" s="48" t="s">
        <v>639</v>
      </c>
      <c r="G31" s="48" t="s">
        <v>659</v>
      </c>
      <c r="H31" s="49" t="s">
        <v>640</v>
      </c>
      <c r="I31" s="48">
        <v>2</v>
      </c>
      <c r="J31" s="50" t="s">
        <v>456</v>
      </c>
      <c r="K31" s="50" t="s">
        <v>642</v>
      </c>
      <c r="L31" s="48" t="s">
        <v>641</v>
      </c>
      <c r="M31" s="51"/>
      <c r="N31" s="48"/>
      <c r="O31" s="53">
        <v>68</v>
      </c>
      <c r="P31" s="87"/>
      <c r="Q31" s="87"/>
      <c r="R31" s="84">
        <v>83.1</v>
      </c>
      <c r="S31" s="48">
        <v>6.25</v>
      </c>
      <c r="T31" s="8">
        <f>U31/S31</f>
        <v>0.27200000000000002</v>
      </c>
      <c r="U31" s="84">
        <v>1.7</v>
      </c>
      <c r="V31" s="48"/>
      <c r="W31" s="48"/>
      <c r="X31" s="85">
        <v>0.3</v>
      </c>
      <c r="Y31" s="85"/>
      <c r="Z31" s="48"/>
      <c r="AA31" s="48"/>
      <c r="AB31" s="48"/>
      <c r="AC31" s="48"/>
      <c r="AD31" s="48"/>
      <c r="AE31" s="84"/>
      <c r="AF31" s="48" t="s">
        <v>1096</v>
      </c>
      <c r="AG31" s="48"/>
      <c r="AH31" s="84">
        <v>0.6</v>
      </c>
      <c r="AI31" s="84">
        <v>48</v>
      </c>
      <c r="AJ31" s="84">
        <v>1</v>
      </c>
      <c r="AK31" s="84"/>
      <c r="AL31" s="48"/>
      <c r="AM31" s="48"/>
      <c r="AN31" s="48"/>
      <c r="AO31" s="84"/>
      <c r="AP31" s="48">
        <v>1</v>
      </c>
      <c r="AQ31" s="48"/>
      <c r="AR31" s="48">
        <v>0</v>
      </c>
      <c r="AS31" s="48"/>
      <c r="AT31" s="48"/>
      <c r="AU31" s="48">
        <v>5</v>
      </c>
      <c r="AV31" s="48"/>
      <c r="AW31" s="48"/>
      <c r="AX31" s="48"/>
      <c r="AY31" s="48"/>
      <c r="AZ31" s="48"/>
      <c r="BA31" s="84"/>
      <c r="BB31" s="48"/>
      <c r="BC31" s="48"/>
      <c r="BD31" s="48"/>
      <c r="BE31" s="48"/>
      <c r="BF31" s="48"/>
      <c r="BG31" s="48"/>
      <c r="BH31" s="48"/>
      <c r="BI31" s="48"/>
      <c r="BJ31" s="48"/>
      <c r="BK31" s="48"/>
      <c r="BL31" s="48"/>
      <c r="BM31" s="48"/>
      <c r="BN31" s="48"/>
      <c r="BO31" s="84">
        <v>0.04</v>
      </c>
      <c r="BP31" s="84">
        <v>0.04</v>
      </c>
      <c r="BQ31" s="84">
        <v>0.3</v>
      </c>
      <c r="BR31" s="84"/>
      <c r="BS31" s="48"/>
      <c r="BT31" s="84"/>
      <c r="BU31" s="48"/>
      <c r="BV31" s="48"/>
      <c r="BW31" s="48"/>
      <c r="BX31" s="48"/>
      <c r="BY31" s="48"/>
      <c r="BZ31" s="48"/>
      <c r="CA31" s="84"/>
      <c r="CB31" s="84"/>
      <c r="CC31" s="48">
        <v>3</v>
      </c>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row>
    <row r="32" spans="1:146" s="19" customFormat="1" ht="14.25" customHeight="1">
      <c r="A32" s="86" t="s">
        <v>638</v>
      </c>
      <c r="B32" s="48" t="s">
        <v>646</v>
      </c>
      <c r="C32" s="48"/>
      <c r="D32" s="48"/>
      <c r="E32" s="48">
        <v>1</v>
      </c>
      <c r="F32" s="48" t="s">
        <v>639</v>
      </c>
      <c r="G32" s="48" t="s">
        <v>659</v>
      </c>
      <c r="H32" s="49" t="s">
        <v>640</v>
      </c>
      <c r="I32" s="48"/>
      <c r="J32" s="50"/>
      <c r="K32" s="50"/>
      <c r="L32" s="48"/>
      <c r="M32" s="51">
        <f>R32+U32+X32+Y32+AE32+AG32+AH32</f>
        <v>100.00000000000001</v>
      </c>
      <c r="N32" s="52"/>
      <c r="O32" s="53">
        <f>AVERAGE(O29:O31)</f>
        <v>68</v>
      </c>
      <c r="P32" s="87">
        <f>U32*17+X32*37+Y32*17+AG32*29+AE32*8</f>
        <v>264.50000000000017</v>
      </c>
      <c r="Q32" s="87">
        <f>(U32*4)+(X32*9)+(Y32*4)+(AG32*7)+(AE32*2)</f>
        <v>62.566666666666706</v>
      </c>
      <c r="R32" s="88">
        <f>AVERAGE(R29:R31)</f>
        <v>82.666666666666657</v>
      </c>
      <c r="S32" s="48">
        <v>6.25</v>
      </c>
      <c r="T32" s="52">
        <f>AVERAGE(T29:T31)</f>
        <v>0.29866666666666669</v>
      </c>
      <c r="U32" s="89">
        <f>S32*T32</f>
        <v>1.8666666666666669</v>
      </c>
      <c r="V32" s="52">
        <f>U32</f>
        <v>1.8666666666666669</v>
      </c>
      <c r="W32" s="7">
        <v>0</v>
      </c>
      <c r="X32" s="98">
        <f>AVERAGE(X29:X31)</f>
        <v>0.16666666666666666</v>
      </c>
      <c r="Y32" s="66">
        <f>100-R32-U32-X32-AE32-AH32</f>
        <v>12.20000000000001</v>
      </c>
      <c r="Z32" s="52"/>
      <c r="AA32" s="23"/>
      <c r="AB32" s="23"/>
      <c r="AC32" s="23"/>
      <c r="AD32" s="23"/>
      <c r="AE32" s="88">
        <f>AF32</f>
        <v>2.4</v>
      </c>
      <c r="AF32" s="51">
        <f>AVERAGE(AF30:AF31)</f>
        <v>2.4</v>
      </c>
      <c r="AG32" s="23">
        <v>0</v>
      </c>
      <c r="AH32" s="88">
        <f>AVERAGE(AH29:AH31)</f>
        <v>0.70000000000000007</v>
      </c>
      <c r="AI32" s="88">
        <f>AVERAGE(AI29:AI31)</f>
        <v>42.333333333333336</v>
      </c>
      <c r="AJ32" s="88">
        <f>AVERAGE(AJ29:AJ31)</f>
        <v>0.83333333333333337</v>
      </c>
      <c r="AK32" s="88">
        <f>AVERAGE(AK29:AK31)</f>
        <v>0.3</v>
      </c>
      <c r="AL32" s="52"/>
      <c r="AM32" s="52"/>
      <c r="AN32" s="26"/>
      <c r="AO32" s="89">
        <f>AR32+(AS32/12)</f>
        <v>0.33333333333333331</v>
      </c>
      <c r="AP32" s="51">
        <f>AVERAGE(AP29:AP31)</f>
        <v>1</v>
      </c>
      <c r="AQ32" s="52"/>
      <c r="AR32" s="51">
        <f>AVERAGE(AR29:AR31)</f>
        <v>0</v>
      </c>
      <c r="AS32" s="52">
        <f>AU32</f>
        <v>4</v>
      </c>
      <c r="AT32" s="27"/>
      <c r="AU32" s="52">
        <f>AVERAGE(AU29:AU31)</f>
        <v>4</v>
      </c>
      <c r="AV32" s="27"/>
      <c r="AW32" s="27"/>
      <c r="AX32" s="48"/>
      <c r="AY32" s="27"/>
      <c r="AZ32" s="27"/>
      <c r="BA32" s="67">
        <v>0</v>
      </c>
      <c r="BB32" s="27"/>
      <c r="BC32" s="23"/>
      <c r="BD32" s="25"/>
      <c r="BE32" s="25"/>
      <c r="BF32" s="25"/>
      <c r="BG32" s="25"/>
      <c r="BH32" s="92"/>
      <c r="BI32" s="26"/>
      <c r="BJ32" s="26"/>
      <c r="BK32" s="26"/>
      <c r="BL32" s="26"/>
      <c r="BM32" s="26"/>
      <c r="BN32" s="27"/>
      <c r="BO32" s="89">
        <f>AVERAGE(BO29:BO31)</f>
        <v>0.42666666666666669</v>
      </c>
      <c r="BP32" s="89">
        <f>AVERAGE(BP29:BP31)</f>
        <v>4.6666666666666669E-2</v>
      </c>
      <c r="BQ32" s="89">
        <f>AVERAGE(BQ29:BQ31)</f>
        <v>0.3666666666666667</v>
      </c>
      <c r="BR32" s="89">
        <f>BS32</f>
        <v>0.34499999999999997</v>
      </c>
      <c r="BS32" s="48">
        <v>0.34499999999999997</v>
      </c>
      <c r="BT32" s="69">
        <f>BV32</f>
        <v>34</v>
      </c>
      <c r="BU32" s="26"/>
      <c r="BV32" s="52">
        <v>34</v>
      </c>
      <c r="BW32" s="52">
        <v>0</v>
      </c>
      <c r="BX32" s="27">
        <v>34</v>
      </c>
      <c r="BY32" s="27">
        <v>34</v>
      </c>
      <c r="BZ32" s="23"/>
      <c r="CA32" s="71">
        <v>0</v>
      </c>
      <c r="CB32" s="71">
        <f>CC32</f>
        <v>8</v>
      </c>
      <c r="CC32" s="52">
        <f>AVERAGE(CC29:CC31)</f>
        <v>8</v>
      </c>
      <c r="CD32" s="25"/>
      <c r="CE32" s="25"/>
      <c r="CF32" s="25"/>
      <c r="CG32" s="23"/>
      <c r="CH32" s="25"/>
      <c r="CI32" s="25"/>
      <c r="CJ32" s="27"/>
      <c r="CK32" s="26"/>
      <c r="CL32" s="26"/>
      <c r="CM32" s="26"/>
      <c r="CN32" s="26"/>
      <c r="CO32" s="24"/>
      <c r="CP32" s="24"/>
      <c r="CQ32" s="25"/>
      <c r="CR32" s="24"/>
      <c r="CS32" s="25"/>
      <c r="CT32" s="24"/>
      <c r="CU32" s="25"/>
      <c r="CV32" s="25"/>
      <c r="CW32" s="25"/>
      <c r="CX32" s="26"/>
      <c r="CY32" s="26"/>
      <c r="CZ32" s="24"/>
      <c r="DA32" s="25"/>
      <c r="DB32" s="26"/>
      <c r="DC32" s="25"/>
      <c r="DD32" s="25"/>
      <c r="DE32" s="25"/>
      <c r="DF32" s="26"/>
      <c r="DG32" s="26"/>
      <c r="DH32" s="25"/>
      <c r="DI32" s="25"/>
      <c r="DJ32" s="25"/>
      <c r="DK32" s="25"/>
      <c r="DL32" s="25"/>
      <c r="DM32" s="26"/>
      <c r="DN32" s="26"/>
      <c r="DO32" s="25"/>
      <c r="DP32" s="27"/>
      <c r="DQ32" s="27"/>
      <c r="DR32" s="27"/>
      <c r="DS32" s="27"/>
      <c r="DT32" s="27"/>
      <c r="DU32" s="27"/>
      <c r="DV32" s="27"/>
      <c r="DW32" s="27"/>
      <c r="DX32" s="27"/>
      <c r="DY32" s="27"/>
      <c r="DZ32" s="27"/>
      <c r="EA32" s="27"/>
      <c r="EB32" s="27"/>
      <c r="EC32" s="27"/>
      <c r="ED32" s="27"/>
      <c r="EE32" s="27"/>
      <c r="EF32" s="27"/>
      <c r="EG32" s="27"/>
      <c r="EH32" s="20"/>
      <c r="EI32" s="20"/>
      <c r="EJ32" s="20"/>
      <c r="EK32" s="20"/>
      <c r="EL32" s="20"/>
      <c r="EM32" s="20"/>
      <c r="EN32" s="20"/>
      <c r="EO32" s="20"/>
      <c r="EP32" s="20"/>
    </row>
    <row r="33" spans="1:146" s="13" customFormat="1">
      <c r="A33" s="93"/>
      <c r="B33" s="94"/>
      <c r="C33" s="94"/>
      <c r="D33" s="94"/>
      <c r="E33" s="94"/>
      <c r="F33" s="94"/>
      <c r="G33" s="94"/>
      <c r="H33" s="95"/>
      <c r="I33" s="94"/>
      <c r="J33" s="96"/>
      <c r="K33" s="96"/>
      <c r="L33" s="94"/>
      <c r="M33" s="94"/>
      <c r="N33" s="94"/>
      <c r="O33" s="97"/>
      <c r="P33" s="84" t="s">
        <v>1349</v>
      </c>
      <c r="Q33" s="84" t="s">
        <v>1349</v>
      </c>
      <c r="R33" s="84" t="s">
        <v>1349</v>
      </c>
      <c r="S33" s="94"/>
      <c r="T33" s="94"/>
      <c r="U33" s="84"/>
      <c r="V33" s="94" t="s">
        <v>416</v>
      </c>
      <c r="W33" s="94" t="s">
        <v>416</v>
      </c>
      <c r="X33" s="85"/>
      <c r="Y33" s="85" t="s">
        <v>301</v>
      </c>
      <c r="Z33" s="48"/>
      <c r="AA33" s="48"/>
      <c r="AB33" s="48"/>
      <c r="AC33" s="48"/>
      <c r="AD33" s="48"/>
      <c r="AE33" s="84" t="s">
        <v>648</v>
      </c>
      <c r="AF33" s="94"/>
      <c r="AG33" s="94" t="s">
        <v>647</v>
      </c>
      <c r="AH33" s="84" t="s">
        <v>648</v>
      </c>
      <c r="AI33" s="84" t="s">
        <v>648</v>
      </c>
      <c r="AJ33" s="84" t="s">
        <v>648</v>
      </c>
      <c r="AK33" s="84" t="s">
        <v>648</v>
      </c>
      <c r="AL33" s="48"/>
      <c r="AM33" s="48"/>
      <c r="AN33" s="48"/>
      <c r="AO33" s="84" t="s">
        <v>648</v>
      </c>
      <c r="AP33" s="94"/>
      <c r="AQ33" s="94"/>
      <c r="AR33" s="94"/>
      <c r="AS33" s="94"/>
      <c r="AT33" s="94"/>
      <c r="AU33" s="94"/>
      <c r="AV33" s="48"/>
      <c r="AW33" s="48"/>
      <c r="AX33" s="48"/>
      <c r="AY33" s="48"/>
      <c r="AZ33" s="48"/>
      <c r="BA33" s="84" t="s">
        <v>647</v>
      </c>
      <c r="BB33" s="94"/>
      <c r="BC33" s="94"/>
      <c r="BD33" s="48"/>
      <c r="BE33" s="48"/>
      <c r="BF33" s="48"/>
      <c r="BG33" s="48"/>
      <c r="BH33" s="48"/>
      <c r="BI33" s="48"/>
      <c r="BJ33" s="48"/>
      <c r="BK33" s="48"/>
      <c r="BL33" s="48"/>
      <c r="BM33" s="48"/>
      <c r="BN33" s="48"/>
      <c r="BO33" s="84" t="s">
        <v>301</v>
      </c>
      <c r="BP33" s="84" t="s">
        <v>301</v>
      </c>
      <c r="BQ33" s="84" t="s">
        <v>301</v>
      </c>
      <c r="BR33" s="84" t="s">
        <v>1095</v>
      </c>
      <c r="BS33" s="94" t="s">
        <v>1097</v>
      </c>
      <c r="BT33" s="84" t="s">
        <v>1097</v>
      </c>
      <c r="BU33" s="94"/>
      <c r="BV33" s="94" t="s">
        <v>1097</v>
      </c>
      <c r="BW33" s="94" t="s">
        <v>1097</v>
      </c>
      <c r="BX33" s="94" t="s">
        <v>1097</v>
      </c>
      <c r="BY33" s="94" t="s">
        <v>1097</v>
      </c>
      <c r="BZ33" s="94"/>
      <c r="CA33" s="84" t="s">
        <v>1097</v>
      </c>
      <c r="CB33" s="84" t="s">
        <v>301</v>
      </c>
      <c r="CC33" s="94"/>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row>
    <row r="34" spans="1:146" s="13" customFormat="1">
      <c r="A34" s="48" t="s">
        <v>660</v>
      </c>
      <c r="B34" s="48">
        <v>1</v>
      </c>
      <c r="C34" s="48" t="s">
        <v>375</v>
      </c>
      <c r="D34" s="48" t="s">
        <v>389</v>
      </c>
      <c r="E34" s="48">
        <v>1</v>
      </c>
      <c r="F34" s="48" t="s">
        <v>661</v>
      </c>
      <c r="G34" s="48" t="s">
        <v>662</v>
      </c>
      <c r="H34" s="49"/>
      <c r="I34" s="48">
        <v>1</v>
      </c>
      <c r="J34" s="50" t="s">
        <v>439</v>
      </c>
      <c r="K34" s="50" t="s">
        <v>663</v>
      </c>
      <c r="L34" s="48" t="s">
        <v>664</v>
      </c>
      <c r="M34" s="51"/>
      <c r="N34" s="48"/>
      <c r="O34" s="53">
        <v>55</v>
      </c>
      <c r="P34" s="87"/>
      <c r="Q34" s="87"/>
      <c r="R34" s="84">
        <v>85.7</v>
      </c>
      <c r="S34" s="48">
        <v>6.25</v>
      </c>
      <c r="T34" s="8">
        <f>U34/S34</f>
        <v>0.14400000000000002</v>
      </c>
      <c r="U34" s="84">
        <v>0.9</v>
      </c>
      <c r="V34" s="48"/>
      <c r="W34" s="48"/>
      <c r="X34" s="85">
        <v>0.2</v>
      </c>
      <c r="Y34" s="85"/>
      <c r="Z34" s="48"/>
      <c r="AA34" s="48"/>
      <c r="AB34" s="48"/>
      <c r="AC34" s="48"/>
      <c r="AD34" s="48"/>
      <c r="AE34" s="84"/>
      <c r="AF34" s="48"/>
      <c r="AG34" s="48"/>
      <c r="AH34" s="84">
        <v>0.8</v>
      </c>
      <c r="AI34" s="84">
        <v>10</v>
      </c>
      <c r="AJ34" s="84">
        <v>1.2</v>
      </c>
      <c r="AK34" s="84">
        <v>0.7</v>
      </c>
      <c r="AL34" s="48"/>
      <c r="AM34" s="48"/>
      <c r="AN34" s="48"/>
      <c r="AO34" s="89"/>
      <c r="AP34" s="48">
        <v>2</v>
      </c>
      <c r="AQ34" s="48"/>
      <c r="AR34" s="48">
        <v>0</v>
      </c>
      <c r="AS34" s="48"/>
      <c r="AT34" s="48"/>
      <c r="AU34" s="48">
        <v>14</v>
      </c>
      <c r="AV34" s="48"/>
      <c r="AW34" s="48"/>
      <c r="AX34" s="48"/>
      <c r="AY34" s="48"/>
      <c r="AZ34" s="48"/>
      <c r="BA34" s="84"/>
      <c r="BB34" s="48"/>
      <c r="BC34" s="48"/>
      <c r="BD34" s="48"/>
      <c r="BE34" s="48"/>
      <c r="BF34" s="48"/>
      <c r="BG34" s="48"/>
      <c r="BH34" s="48"/>
      <c r="BI34" s="48"/>
      <c r="BJ34" s="48"/>
      <c r="BK34" s="48"/>
      <c r="BL34" s="48"/>
      <c r="BM34" s="48"/>
      <c r="BN34" s="48"/>
      <c r="BO34" s="84">
        <v>2</v>
      </c>
      <c r="BP34" s="84">
        <v>0.24</v>
      </c>
      <c r="BQ34" s="84">
        <v>0.6</v>
      </c>
      <c r="BR34" s="84"/>
      <c r="BS34" s="48"/>
      <c r="BT34" s="84"/>
      <c r="BU34" s="48"/>
      <c r="BV34" s="48"/>
      <c r="BW34" s="48"/>
      <c r="BX34" s="48"/>
      <c r="BY34" s="48"/>
      <c r="BZ34" s="48"/>
      <c r="CA34" s="84"/>
      <c r="CB34" s="84"/>
      <c r="CC34" s="48">
        <v>12</v>
      </c>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row>
    <row r="35" spans="1:146" s="13" customFormat="1">
      <c r="A35" s="48" t="s">
        <v>660</v>
      </c>
      <c r="B35" s="48">
        <v>2</v>
      </c>
      <c r="C35" s="48" t="s">
        <v>375</v>
      </c>
      <c r="D35" s="48" t="s">
        <v>389</v>
      </c>
      <c r="E35" s="48">
        <v>1</v>
      </c>
      <c r="F35" s="48" t="s">
        <v>661</v>
      </c>
      <c r="G35" s="48" t="s">
        <v>662</v>
      </c>
      <c r="H35" s="49" t="s">
        <v>665</v>
      </c>
      <c r="I35" s="48">
        <v>1</v>
      </c>
      <c r="J35" s="50" t="s">
        <v>512</v>
      </c>
      <c r="K35" s="50" t="s">
        <v>666</v>
      </c>
      <c r="L35" s="48" t="s">
        <v>664</v>
      </c>
      <c r="M35" s="51"/>
      <c r="N35" s="48"/>
      <c r="O35" s="53">
        <v>49</v>
      </c>
      <c r="P35" s="87"/>
      <c r="Q35" s="87"/>
      <c r="R35" s="84">
        <v>87.8</v>
      </c>
      <c r="S35" s="48">
        <v>6.25</v>
      </c>
      <c r="T35" s="8">
        <f>U35/S35</f>
        <v>0.14400000000000002</v>
      </c>
      <c r="U35" s="84">
        <v>0.9</v>
      </c>
      <c r="V35" s="48"/>
      <c r="W35" s="48"/>
      <c r="X35" s="85">
        <v>0.5</v>
      </c>
      <c r="Y35" s="85"/>
      <c r="Z35" s="48"/>
      <c r="AA35" s="48"/>
      <c r="AB35" s="48"/>
      <c r="AC35" s="48"/>
      <c r="AD35" s="48"/>
      <c r="AE35" s="84"/>
      <c r="AF35" s="48"/>
      <c r="AG35" s="48"/>
      <c r="AH35" s="84">
        <v>0.6</v>
      </c>
      <c r="AI35" s="84">
        <v>14</v>
      </c>
      <c r="AJ35" s="84">
        <v>1.2</v>
      </c>
      <c r="AK35" s="84">
        <v>0.6</v>
      </c>
      <c r="AL35" s="48"/>
      <c r="AM35" s="48"/>
      <c r="AN35" s="48"/>
      <c r="AO35" s="84"/>
      <c r="AP35" s="48">
        <v>1</v>
      </c>
      <c r="AQ35" s="48"/>
      <c r="AR35" s="48">
        <v>0</v>
      </c>
      <c r="AS35" s="48"/>
      <c r="AT35" s="48"/>
      <c r="AU35" s="48">
        <v>0</v>
      </c>
      <c r="AV35" s="48"/>
      <c r="AW35" s="48"/>
      <c r="AX35" s="48"/>
      <c r="AY35" s="48"/>
      <c r="AZ35" s="48"/>
      <c r="BA35" s="84"/>
      <c r="BB35" s="48"/>
      <c r="BC35" s="48"/>
      <c r="BD35" s="48"/>
      <c r="BE35" s="48"/>
      <c r="BF35" s="48"/>
      <c r="BG35" s="48"/>
      <c r="BH35" s="48"/>
      <c r="BI35" s="48"/>
      <c r="BJ35" s="48"/>
      <c r="BK35" s="48"/>
      <c r="BL35" s="48"/>
      <c r="BM35" s="48"/>
      <c r="BN35" s="48"/>
      <c r="BO35" s="84">
        <v>0.13</v>
      </c>
      <c r="BP35" s="84">
        <v>0.1</v>
      </c>
      <c r="BQ35" s="84">
        <v>0.5</v>
      </c>
      <c r="BR35" s="84"/>
      <c r="BS35" s="48"/>
      <c r="BT35" s="84"/>
      <c r="BU35" s="48"/>
      <c r="BV35" s="48"/>
      <c r="BW35" s="48"/>
      <c r="BX35" s="48"/>
      <c r="BY35" s="48"/>
      <c r="BZ35" s="48"/>
      <c r="CA35" s="84"/>
      <c r="CB35" s="84"/>
      <c r="CC35" s="48">
        <v>6</v>
      </c>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row>
    <row r="36" spans="1:146" s="19" customFormat="1" ht="14.25" customHeight="1">
      <c r="A36" s="86" t="s">
        <v>660</v>
      </c>
      <c r="B36" s="48" t="s">
        <v>646</v>
      </c>
      <c r="C36" s="48"/>
      <c r="D36" s="48"/>
      <c r="E36" s="48">
        <v>1</v>
      </c>
      <c r="F36" s="48" t="s">
        <v>661</v>
      </c>
      <c r="G36" s="48" t="s">
        <v>662</v>
      </c>
      <c r="H36" s="49" t="s">
        <v>665</v>
      </c>
      <c r="I36" s="48"/>
      <c r="J36" s="50"/>
      <c r="K36" s="50"/>
      <c r="L36" s="48"/>
      <c r="M36" s="51">
        <f>R36+U36+X36+Y36+AE36+AG36+AH36</f>
        <v>100</v>
      </c>
      <c r="N36" s="52"/>
      <c r="O36" s="53">
        <f>AVERAGE(O34:O35)</f>
        <v>52</v>
      </c>
      <c r="P36" s="87">
        <f>U36*17+X36*37+Y36*17+AG36*29+AE36*8</f>
        <v>220.35000000000002</v>
      </c>
      <c r="Q36" s="87">
        <f>(U36*4)+(X36*9)+(Y36*4)+(AG36*7)+(AE36*2)</f>
        <v>51.95</v>
      </c>
      <c r="R36" s="88">
        <f>AVERAGE(R34:R35)</f>
        <v>86.75</v>
      </c>
      <c r="S36" s="48">
        <v>6.25</v>
      </c>
      <c r="T36" s="52">
        <f>AVERAGE(T34:T35)</f>
        <v>0.14400000000000002</v>
      </c>
      <c r="U36" s="89">
        <f>S36*T36</f>
        <v>0.90000000000000013</v>
      </c>
      <c r="V36" s="52">
        <f>U36</f>
        <v>0.90000000000000013</v>
      </c>
      <c r="W36" s="7">
        <v>0</v>
      </c>
      <c r="X36" s="98">
        <f>AVERAGE(X34:X35)</f>
        <v>0.35</v>
      </c>
      <c r="Y36" s="66">
        <f>100-R36-U36-X36-AE36-AH36</f>
        <v>11.3</v>
      </c>
      <c r="Z36" s="52"/>
      <c r="AA36" s="23"/>
      <c r="AB36" s="23"/>
      <c r="AC36" s="23"/>
      <c r="AD36" s="23"/>
      <c r="AE36" s="88">
        <f>AF36</f>
        <v>0</v>
      </c>
      <c r="AF36" s="51">
        <v>0</v>
      </c>
      <c r="AG36" s="23">
        <v>0</v>
      </c>
      <c r="AH36" s="88">
        <f>AVERAGE(AH34:AH35)</f>
        <v>0.7</v>
      </c>
      <c r="AI36" s="88">
        <f>AVERAGE(AI34:AI35)</f>
        <v>12</v>
      </c>
      <c r="AJ36" s="88">
        <f>AVERAGE(AJ34:AJ35)</f>
        <v>1.2</v>
      </c>
      <c r="AK36" s="88">
        <f>AVERAGE(AK34:AK35)</f>
        <v>0.64999999999999991</v>
      </c>
      <c r="AL36" s="52"/>
      <c r="AM36" s="52"/>
      <c r="AN36" s="26"/>
      <c r="AO36" s="89">
        <f>AR36+(AS36/12)</f>
        <v>0.58333333333333337</v>
      </c>
      <c r="AP36" s="27">
        <f>AVERAGE(AP34:AP35)</f>
        <v>1.5</v>
      </c>
      <c r="AQ36" s="52"/>
      <c r="AR36" s="52">
        <f>AVERAGE(AR34:AR35)</f>
        <v>0</v>
      </c>
      <c r="AS36" s="52">
        <f>AU36</f>
        <v>7</v>
      </c>
      <c r="AT36" s="27"/>
      <c r="AU36" s="52">
        <f>AVERAGE(AU34:AU35)</f>
        <v>7</v>
      </c>
      <c r="AV36" s="27"/>
      <c r="AW36" s="27"/>
      <c r="AX36" s="48"/>
      <c r="AY36" s="27"/>
      <c r="AZ36" s="27"/>
      <c r="BA36" s="67">
        <v>0</v>
      </c>
      <c r="BB36" s="27"/>
      <c r="BC36" s="23"/>
      <c r="BD36" s="25"/>
      <c r="BE36" s="25"/>
      <c r="BF36" s="25"/>
      <c r="BG36" s="25"/>
      <c r="BH36" s="92"/>
      <c r="BI36" s="26"/>
      <c r="BJ36" s="26"/>
      <c r="BK36" s="26"/>
      <c r="BL36" s="26"/>
      <c r="BM36" s="26"/>
      <c r="BN36" s="27"/>
      <c r="BO36" s="89">
        <f>AVERAGE(BO34:BO35)</f>
        <v>1.0649999999999999</v>
      </c>
      <c r="BP36" s="89">
        <f>AVERAGE(BP34:BP35)</f>
        <v>0.16999999999999998</v>
      </c>
      <c r="BQ36" s="89">
        <f>AVERAGE(BQ34:BQ35)</f>
        <v>0.55000000000000004</v>
      </c>
      <c r="BR36" s="84">
        <v>0.16</v>
      </c>
      <c r="BS36" s="26"/>
      <c r="BT36" s="69">
        <v>11</v>
      </c>
      <c r="BU36" s="26"/>
      <c r="BV36" s="27"/>
      <c r="BW36" s="27"/>
      <c r="BX36" s="27"/>
      <c r="BY36" s="27"/>
      <c r="BZ36" s="23"/>
      <c r="CA36" s="71">
        <v>0</v>
      </c>
      <c r="CB36" s="71">
        <f>CC36</f>
        <v>9</v>
      </c>
      <c r="CC36" s="52">
        <f>AVERAGE(CC34:CC35)</f>
        <v>9</v>
      </c>
      <c r="CD36" s="25"/>
      <c r="CE36" s="25"/>
      <c r="CF36" s="25"/>
      <c r="CG36" s="23"/>
      <c r="CH36" s="25"/>
      <c r="CI36" s="25"/>
      <c r="CJ36" s="27"/>
      <c r="CK36" s="26"/>
      <c r="CL36" s="26"/>
      <c r="CM36" s="26"/>
      <c r="CN36" s="26"/>
      <c r="CO36" s="24"/>
      <c r="CP36" s="24"/>
      <c r="CQ36" s="25"/>
      <c r="CR36" s="24"/>
      <c r="CS36" s="25"/>
      <c r="CT36" s="24"/>
      <c r="CU36" s="25"/>
      <c r="CV36" s="25"/>
      <c r="CW36" s="25"/>
      <c r="CX36" s="26"/>
      <c r="CY36" s="26"/>
      <c r="CZ36" s="24"/>
      <c r="DA36" s="25"/>
      <c r="DB36" s="26"/>
      <c r="DC36" s="25"/>
      <c r="DD36" s="25"/>
      <c r="DE36" s="25"/>
      <c r="DF36" s="26"/>
      <c r="DG36" s="26"/>
      <c r="DH36" s="25"/>
      <c r="DI36" s="25"/>
      <c r="DJ36" s="25"/>
      <c r="DK36" s="25"/>
      <c r="DL36" s="25"/>
      <c r="DM36" s="26"/>
      <c r="DN36" s="26"/>
      <c r="DO36" s="25"/>
      <c r="DP36" s="27"/>
      <c r="DQ36" s="27"/>
      <c r="DR36" s="27"/>
      <c r="DS36" s="27"/>
      <c r="DT36" s="27"/>
      <c r="DU36" s="27"/>
      <c r="DV36" s="27"/>
      <c r="DW36" s="27"/>
      <c r="DX36" s="27"/>
      <c r="DY36" s="27"/>
      <c r="DZ36" s="27"/>
      <c r="EA36" s="27"/>
      <c r="EB36" s="27"/>
      <c r="EC36" s="27"/>
      <c r="ED36" s="27"/>
      <c r="EE36" s="27"/>
      <c r="EF36" s="27"/>
      <c r="EG36" s="27"/>
      <c r="EH36" s="20"/>
      <c r="EI36" s="20"/>
      <c r="EJ36" s="20"/>
      <c r="EK36" s="20"/>
      <c r="EL36" s="20"/>
      <c r="EM36" s="20"/>
      <c r="EN36" s="20"/>
      <c r="EO36" s="20"/>
      <c r="EP36" s="20"/>
    </row>
    <row r="37" spans="1:146" s="13" customFormat="1">
      <c r="A37" s="93"/>
      <c r="B37" s="94"/>
      <c r="C37" s="94"/>
      <c r="D37" s="94"/>
      <c r="E37" s="94"/>
      <c r="F37" s="94"/>
      <c r="G37" s="94"/>
      <c r="H37" s="95"/>
      <c r="I37" s="94"/>
      <c r="J37" s="96"/>
      <c r="K37" s="96"/>
      <c r="L37" s="94"/>
      <c r="M37" s="94"/>
      <c r="N37" s="94"/>
      <c r="O37" s="97"/>
      <c r="P37" s="84" t="s">
        <v>1349</v>
      </c>
      <c r="Q37" s="84" t="s">
        <v>1349</v>
      </c>
      <c r="R37" s="84" t="s">
        <v>1349</v>
      </c>
      <c r="S37" s="94"/>
      <c r="T37" s="94"/>
      <c r="U37" s="84"/>
      <c r="V37" s="94" t="s">
        <v>416</v>
      </c>
      <c r="W37" s="94" t="s">
        <v>416</v>
      </c>
      <c r="X37" s="85"/>
      <c r="Y37" s="85" t="s">
        <v>301</v>
      </c>
      <c r="Z37" s="48"/>
      <c r="AA37" s="48"/>
      <c r="AB37" s="48"/>
      <c r="AC37" s="48"/>
      <c r="AD37" s="48"/>
      <c r="AE37" s="84" t="s">
        <v>647</v>
      </c>
      <c r="AF37" s="94"/>
      <c r="AG37" s="94" t="s">
        <v>647</v>
      </c>
      <c r="AH37" s="84" t="s">
        <v>648</v>
      </c>
      <c r="AI37" s="84" t="s">
        <v>648</v>
      </c>
      <c r="AJ37" s="84" t="s">
        <v>648</v>
      </c>
      <c r="AK37" s="84" t="s">
        <v>648</v>
      </c>
      <c r="AL37" s="48"/>
      <c r="AM37" s="48"/>
      <c r="AN37" s="48"/>
      <c r="AO37" s="84" t="s">
        <v>301</v>
      </c>
      <c r="AP37" s="94"/>
      <c r="AQ37" s="94"/>
      <c r="AR37" s="94"/>
      <c r="AS37" s="94"/>
      <c r="AT37" s="94"/>
      <c r="AU37" s="94"/>
      <c r="AV37" s="48"/>
      <c r="AW37" s="48"/>
      <c r="AX37" s="48"/>
      <c r="AY37" s="48"/>
      <c r="AZ37" s="48"/>
      <c r="BA37" s="84" t="s">
        <v>647</v>
      </c>
      <c r="BB37" s="94"/>
      <c r="BC37" s="94"/>
      <c r="BD37" s="48"/>
      <c r="BE37" s="48"/>
      <c r="BF37" s="48"/>
      <c r="BG37" s="48"/>
      <c r="BH37" s="48"/>
      <c r="BI37" s="48"/>
      <c r="BJ37" s="48"/>
      <c r="BK37" s="48"/>
      <c r="BL37" s="48"/>
      <c r="BM37" s="48"/>
      <c r="BN37" s="48"/>
      <c r="BO37" s="84" t="s">
        <v>301</v>
      </c>
      <c r="BP37" s="84" t="s">
        <v>301</v>
      </c>
      <c r="BQ37" s="84" t="s">
        <v>301</v>
      </c>
      <c r="BR37" s="84" t="s">
        <v>1092</v>
      </c>
      <c r="BS37" s="94"/>
      <c r="BT37" s="84" t="s">
        <v>1092</v>
      </c>
      <c r="BU37" s="94"/>
      <c r="BV37" s="94"/>
      <c r="BW37" s="94"/>
      <c r="BX37" s="94"/>
      <c r="BY37" s="94"/>
      <c r="BZ37" s="94"/>
      <c r="CA37" s="84" t="s">
        <v>1092</v>
      </c>
      <c r="CB37" s="84" t="s">
        <v>301</v>
      </c>
      <c r="CC37" s="94"/>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row>
    <row r="38" spans="1:146" s="13" customFormat="1">
      <c r="A38" s="48" t="s">
        <v>667</v>
      </c>
      <c r="B38" s="48">
        <v>1</v>
      </c>
      <c r="C38" s="48" t="s">
        <v>375</v>
      </c>
      <c r="D38" s="48" t="s">
        <v>389</v>
      </c>
      <c r="E38" s="48">
        <v>1</v>
      </c>
      <c r="F38" s="48" t="s">
        <v>668</v>
      </c>
      <c r="G38" s="48" t="s">
        <v>1098</v>
      </c>
      <c r="H38" s="49"/>
      <c r="I38" s="48">
        <v>1</v>
      </c>
      <c r="J38" s="50" t="s">
        <v>441</v>
      </c>
      <c r="K38" s="50" t="s">
        <v>669</v>
      </c>
      <c r="L38" s="48" t="s">
        <v>670</v>
      </c>
      <c r="M38" s="51"/>
      <c r="N38" s="48"/>
      <c r="O38" s="53">
        <v>119</v>
      </c>
      <c r="P38" s="87"/>
      <c r="Q38" s="87"/>
      <c r="R38" s="84">
        <v>68</v>
      </c>
      <c r="S38" s="48">
        <v>6.25</v>
      </c>
      <c r="T38" s="8">
        <f>U38/S38</f>
        <v>0.128</v>
      </c>
      <c r="U38" s="84">
        <v>0.8</v>
      </c>
      <c r="V38" s="48"/>
      <c r="W38" s="48"/>
      <c r="X38" s="85">
        <v>0.2</v>
      </c>
      <c r="Y38" s="85"/>
      <c r="Z38" s="48"/>
      <c r="AA38" s="48"/>
      <c r="AB38" s="48"/>
      <c r="AC38" s="48"/>
      <c r="AD38" s="48"/>
      <c r="AE38" s="84"/>
      <c r="AF38" s="48"/>
      <c r="AG38" s="48"/>
      <c r="AH38" s="84">
        <v>1.2</v>
      </c>
      <c r="AI38" s="84">
        <v>34</v>
      </c>
      <c r="AJ38" s="84">
        <v>1</v>
      </c>
      <c r="AK38" s="84">
        <v>0.2</v>
      </c>
      <c r="AL38" s="48"/>
      <c r="AM38" s="48"/>
      <c r="AN38" s="48"/>
      <c r="AO38" s="84"/>
      <c r="AP38" s="48"/>
      <c r="AQ38" s="48"/>
      <c r="AR38" s="48">
        <v>0</v>
      </c>
      <c r="AS38" s="48"/>
      <c r="AT38" s="48"/>
      <c r="AU38" s="48">
        <v>150</v>
      </c>
      <c r="AV38" s="48"/>
      <c r="AW38" s="48"/>
      <c r="AX38" s="48"/>
      <c r="AY38" s="48"/>
      <c r="AZ38" s="48"/>
      <c r="BA38" s="84"/>
      <c r="BB38" s="48"/>
      <c r="BC38" s="48"/>
      <c r="BD38" s="48"/>
      <c r="BE38" s="48"/>
      <c r="BF38" s="48"/>
      <c r="BG38" s="48"/>
      <c r="BH38" s="48"/>
      <c r="BI38" s="48"/>
      <c r="BJ38" s="48"/>
      <c r="BK38" s="48"/>
      <c r="BL38" s="48"/>
      <c r="BM38" s="48"/>
      <c r="BN38" s="48"/>
      <c r="BO38" s="84">
        <v>0.05</v>
      </c>
      <c r="BP38" s="84">
        <v>0.05</v>
      </c>
      <c r="BQ38" s="84">
        <v>0.6</v>
      </c>
      <c r="BR38" s="84"/>
      <c r="BS38" s="48">
        <v>0.20899999999999999</v>
      </c>
      <c r="BT38" s="84"/>
      <c r="BU38" s="48"/>
      <c r="BV38" s="48">
        <v>11</v>
      </c>
      <c r="BW38" s="48">
        <v>0</v>
      </c>
      <c r="BX38" s="48"/>
      <c r="BY38" s="48"/>
      <c r="BZ38" s="48"/>
      <c r="CA38" s="84">
        <v>0</v>
      </c>
      <c r="CB38" s="84"/>
      <c r="CC38" s="48">
        <v>23</v>
      </c>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row>
    <row r="39" spans="1:146" s="13" customFormat="1">
      <c r="A39" s="48" t="s">
        <v>667</v>
      </c>
      <c r="B39" s="48">
        <v>2</v>
      </c>
      <c r="C39" s="48" t="s">
        <v>375</v>
      </c>
      <c r="D39" s="48" t="s">
        <v>389</v>
      </c>
      <c r="E39" s="48">
        <v>1</v>
      </c>
      <c r="F39" s="48" t="s">
        <v>668</v>
      </c>
      <c r="G39" s="48" t="s">
        <v>1098</v>
      </c>
      <c r="H39" s="49"/>
      <c r="I39" s="48">
        <v>1</v>
      </c>
      <c r="J39" s="50" t="s">
        <v>512</v>
      </c>
      <c r="K39" s="50" t="s">
        <v>671</v>
      </c>
      <c r="L39" s="48" t="s">
        <v>672</v>
      </c>
      <c r="M39" s="51"/>
      <c r="N39" s="48"/>
      <c r="O39" s="53">
        <v>111</v>
      </c>
      <c r="P39" s="87"/>
      <c r="Q39" s="87"/>
      <c r="R39" s="84">
        <v>71.900000000000006</v>
      </c>
      <c r="S39" s="48">
        <v>6.25</v>
      </c>
      <c r="T39" s="8">
        <f>U39/S39</f>
        <v>9.6000000000000002E-2</v>
      </c>
      <c r="U39" s="84">
        <v>0.6</v>
      </c>
      <c r="V39" s="48"/>
      <c r="W39" s="48"/>
      <c r="X39" s="85">
        <v>0.5</v>
      </c>
      <c r="Y39" s="85"/>
      <c r="Z39" s="48"/>
      <c r="AA39" s="48"/>
      <c r="AB39" s="48"/>
      <c r="AC39" s="48"/>
      <c r="AD39" s="48"/>
      <c r="AE39" s="84"/>
      <c r="AF39" s="48">
        <v>2.4</v>
      </c>
      <c r="AG39" s="48"/>
      <c r="AH39" s="84">
        <v>1.1000000000000001</v>
      </c>
      <c r="AI39" s="84">
        <v>66</v>
      </c>
      <c r="AJ39" s="84">
        <v>0.7</v>
      </c>
      <c r="AK39" s="84">
        <v>0.2</v>
      </c>
      <c r="AL39" s="48"/>
      <c r="AM39" s="48"/>
      <c r="AN39" s="48"/>
      <c r="AO39" s="84"/>
      <c r="AP39" s="48">
        <v>13</v>
      </c>
      <c r="AQ39" s="48"/>
      <c r="AR39" s="48">
        <v>0</v>
      </c>
      <c r="AS39" s="48"/>
      <c r="AT39" s="48"/>
      <c r="AU39" s="48">
        <v>13</v>
      </c>
      <c r="AV39" s="48"/>
      <c r="AW39" s="48"/>
      <c r="AX39" s="48"/>
      <c r="AY39" s="48"/>
      <c r="AZ39" s="48"/>
      <c r="BA39" s="84"/>
      <c r="BB39" s="48"/>
      <c r="BC39" s="48"/>
      <c r="BD39" s="48"/>
      <c r="BE39" s="48"/>
      <c r="BF39" s="48"/>
      <c r="BG39" s="48"/>
      <c r="BH39" s="48"/>
      <c r="BI39" s="48"/>
      <c r="BJ39" s="48"/>
      <c r="BK39" s="48"/>
      <c r="BL39" s="48"/>
      <c r="BM39" s="48"/>
      <c r="BN39" s="48"/>
      <c r="BO39" s="84">
        <v>0.16</v>
      </c>
      <c r="BP39" s="84">
        <v>7.0000000000000007E-2</v>
      </c>
      <c r="BQ39" s="84">
        <v>0.6</v>
      </c>
      <c r="BR39" s="84"/>
      <c r="BS39" s="48"/>
      <c r="BT39" s="84"/>
      <c r="BU39" s="48"/>
      <c r="BV39" s="48"/>
      <c r="BW39" s="48"/>
      <c r="BX39" s="48"/>
      <c r="BY39" s="48"/>
      <c r="BZ39" s="48"/>
      <c r="CA39" s="84"/>
      <c r="CB39" s="84"/>
      <c r="CC39" s="48">
        <v>36</v>
      </c>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row>
    <row r="40" spans="1:146" s="13" customFormat="1">
      <c r="A40" s="48" t="s">
        <v>667</v>
      </c>
      <c r="B40" s="48">
        <v>3</v>
      </c>
      <c r="C40" s="48" t="s">
        <v>375</v>
      </c>
      <c r="D40" s="48" t="s">
        <v>389</v>
      </c>
      <c r="E40" s="48">
        <v>1</v>
      </c>
      <c r="F40" s="48" t="s">
        <v>668</v>
      </c>
      <c r="G40" s="48" t="s">
        <v>1098</v>
      </c>
      <c r="H40" s="49" t="s">
        <v>673</v>
      </c>
      <c r="I40" s="48">
        <v>1</v>
      </c>
      <c r="J40" s="50" t="s">
        <v>456</v>
      </c>
      <c r="K40" s="50" t="s">
        <v>674</v>
      </c>
      <c r="L40" s="48" t="s">
        <v>670</v>
      </c>
      <c r="M40" s="51"/>
      <c r="N40" s="48"/>
      <c r="O40" s="53">
        <v>104</v>
      </c>
      <c r="P40" s="87"/>
      <c r="Q40" s="87"/>
      <c r="R40" s="84">
        <v>73.5</v>
      </c>
      <c r="S40" s="48">
        <v>6.25</v>
      </c>
      <c r="T40" s="8">
        <f>U40/S40</f>
        <v>0.11199999999999999</v>
      </c>
      <c r="U40" s="84">
        <v>0.7</v>
      </c>
      <c r="V40" s="48"/>
      <c r="W40" s="48"/>
      <c r="X40" s="85">
        <v>0.5</v>
      </c>
      <c r="Y40" s="85"/>
      <c r="Z40" s="48"/>
      <c r="AA40" s="48"/>
      <c r="AB40" s="48"/>
      <c r="AC40" s="48"/>
      <c r="AD40" s="48"/>
      <c r="AE40" s="84"/>
      <c r="AF40" s="48">
        <v>2.2999999999999998</v>
      </c>
      <c r="AG40" s="48"/>
      <c r="AH40" s="84">
        <v>1</v>
      </c>
      <c r="AI40" s="84">
        <v>152</v>
      </c>
      <c r="AJ40" s="84">
        <v>1.1000000000000001</v>
      </c>
      <c r="AK40" s="84"/>
      <c r="AL40" s="48"/>
      <c r="AM40" s="48"/>
      <c r="AN40" s="48"/>
      <c r="AO40" s="84"/>
      <c r="AP40" s="48">
        <v>4</v>
      </c>
      <c r="AQ40" s="48"/>
      <c r="AR40" s="48">
        <v>0</v>
      </c>
      <c r="AS40" s="48"/>
      <c r="AT40" s="48"/>
      <c r="AU40" s="48">
        <v>25</v>
      </c>
      <c r="AV40" s="48"/>
      <c r="AW40" s="48"/>
      <c r="AX40" s="48"/>
      <c r="AY40" s="48"/>
      <c r="AZ40" s="48"/>
      <c r="BA40" s="84"/>
      <c r="BB40" s="48"/>
      <c r="BC40" s="48"/>
      <c r="BD40" s="48"/>
      <c r="BE40" s="48"/>
      <c r="BF40" s="48"/>
      <c r="BG40" s="48"/>
      <c r="BH40" s="48"/>
      <c r="BI40" s="48"/>
      <c r="BJ40" s="48"/>
      <c r="BK40" s="48"/>
      <c r="BL40" s="48"/>
      <c r="BM40" s="48"/>
      <c r="BN40" s="48"/>
      <c r="BO40" s="84">
        <v>0.13</v>
      </c>
      <c r="BP40" s="84">
        <v>0.04</v>
      </c>
      <c r="BQ40" s="84">
        <v>0.7</v>
      </c>
      <c r="BR40" s="84"/>
      <c r="BS40" s="48"/>
      <c r="BT40" s="84"/>
      <c r="BU40" s="48"/>
      <c r="BV40" s="48"/>
      <c r="BW40" s="48"/>
      <c r="BX40" s="48"/>
      <c r="BY40" s="48"/>
      <c r="BZ40" s="48"/>
      <c r="CA40" s="84"/>
      <c r="CB40" s="84"/>
      <c r="CC40" s="48">
        <v>48</v>
      </c>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row>
    <row r="41" spans="1:146" s="19" customFormat="1" ht="14.25" customHeight="1">
      <c r="A41" s="86" t="s">
        <v>667</v>
      </c>
      <c r="B41" s="48" t="s">
        <v>646</v>
      </c>
      <c r="C41" s="48"/>
      <c r="D41" s="48"/>
      <c r="E41" s="48">
        <v>1</v>
      </c>
      <c r="F41" s="48" t="s">
        <v>668</v>
      </c>
      <c r="G41" s="48" t="s">
        <v>1098</v>
      </c>
      <c r="H41" s="49" t="s">
        <v>673</v>
      </c>
      <c r="I41" s="48"/>
      <c r="J41" s="50"/>
      <c r="K41" s="50"/>
      <c r="L41" s="48"/>
      <c r="M41" s="51">
        <f>R41+U41+X41+Y41+AE41+AG41+AH41</f>
        <v>100</v>
      </c>
      <c r="N41" s="52"/>
      <c r="O41" s="53">
        <f>AVERAGE(O38:O40)</f>
        <v>111.33333333333333</v>
      </c>
      <c r="P41" s="87">
        <f>U41*17+X41*37+Y41*17+AG41*29+AE41*8</f>
        <v>458.88333333333327</v>
      </c>
      <c r="Q41" s="87">
        <f>(U41*4)+(X41*9)+(Y41*4)+(AG41*7)+(AE41*2)</f>
        <v>108.36666666666666</v>
      </c>
      <c r="R41" s="88">
        <f>AVERAGE(R38:R40)</f>
        <v>71.13333333333334</v>
      </c>
      <c r="S41" s="48">
        <v>6.25</v>
      </c>
      <c r="T41" s="52">
        <f>AVERAGE(T38:T40)</f>
        <v>0.11199999999999999</v>
      </c>
      <c r="U41" s="89">
        <f>S41*T41</f>
        <v>0.7</v>
      </c>
      <c r="V41" s="52">
        <f>U41</f>
        <v>0.7</v>
      </c>
      <c r="W41" s="7">
        <v>0</v>
      </c>
      <c r="X41" s="98">
        <f>AVERAGE(X38:X40)</f>
        <v>0.39999999999999997</v>
      </c>
      <c r="Y41" s="66">
        <f>100-R41-U41-X41-AE41-AH41</f>
        <v>24.316666666666663</v>
      </c>
      <c r="Z41" s="52"/>
      <c r="AA41" s="23"/>
      <c r="AB41" s="23"/>
      <c r="AC41" s="23"/>
      <c r="AD41" s="23"/>
      <c r="AE41" s="88">
        <f>AF41</f>
        <v>2.3499999999999996</v>
      </c>
      <c r="AF41" s="51">
        <f>AVERAGE(AF38:AF40)</f>
        <v>2.3499999999999996</v>
      </c>
      <c r="AG41" s="23">
        <v>0</v>
      </c>
      <c r="AH41" s="88">
        <f>AVERAGE(AH38:AH40)</f>
        <v>1.0999999999999999</v>
      </c>
      <c r="AI41" s="88">
        <f>AVERAGE(AI38:AI40)</f>
        <v>84</v>
      </c>
      <c r="AJ41" s="88">
        <f>AVERAGE(AJ38:AJ40)</f>
        <v>0.93333333333333324</v>
      </c>
      <c r="AK41" s="88">
        <f>AVERAGE(AK38:AK40)</f>
        <v>0.2</v>
      </c>
      <c r="AL41" s="52"/>
      <c r="AM41" s="52"/>
      <c r="AN41" s="26"/>
      <c r="AO41" s="89">
        <f>AR41+(AS41/12)</f>
        <v>5.2222222222222223</v>
      </c>
      <c r="AP41" s="51">
        <f>AVERAGE(AP38:AP40)</f>
        <v>8.5</v>
      </c>
      <c r="AQ41" s="52"/>
      <c r="AR41" s="51">
        <f>AVERAGE(AR38:AR40)</f>
        <v>0</v>
      </c>
      <c r="AS41" s="52">
        <f>AU41</f>
        <v>62.666666666666664</v>
      </c>
      <c r="AT41" s="27"/>
      <c r="AU41" s="52">
        <f>AVERAGE(AU38:AU40)</f>
        <v>62.666666666666664</v>
      </c>
      <c r="AV41" s="27"/>
      <c r="AW41" s="27"/>
      <c r="AX41" s="48"/>
      <c r="AY41" s="27"/>
      <c r="AZ41" s="27"/>
      <c r="BA41" s="67">
        <v>0</v>
      </c>
      <c r="BB41" s="27"/>
      <c r="BC41" s="23"/>
      <c r="BD41" s="25"/>
      <c r="BE41" s="25"/>
      <c r="BF41" s="25"/>
      <c r="BG41" s="25"/>
      <c r="BH41" s="92"/>
      <c r="BI41" s="26"/>
      <c r="BJ41" s="26"/>
      <c r="BK41" s="26"/>
      <c r="BL41" s="26"/>
      <c r="BM41" s="26"/>
      <c r="BN41" s="27"/>
      <c r="BO41" s="89">
        <f>AVERAGE(BO38:BO40)</f>
        <v>0.11333333333333334</v>
      </c>
      <c r="BP41" s="89">
        <f>AVERAGE(BP38:BP40)</f>
        <v>5.3333333333333337E-2</v>
      </c>
      <c r="BQ41" s="89">
        <f>AVERAGE(BQ38:BQ40)</f>
        <v>0.6333333333333333</v>
      </c>
      <c r="BR41" s="89">
        <v>0.20899999999999999</v>
      </c>
      <c r="BS41" s="52">
        <f>AVERAGE(BS38:BS40)</f>
        <v>0.20899999999999999</v>
      </c>
      <c r="BT41" s="69">
        <f>BV41</f>
        <v>11</v>
      </c>
      <c r="BU41" s="26"/>
      <c r="BV41" s="52">
        <f>AVERAGE(BV38:BV40)</f>
        <v>11</v>
      </c>
      <c r="BW41" s="52">
        <v>0</v>
      </c>
      <c r="BX41" s="27"/>
      <c r="BY41" s="27"/>
      <c r="BZ41" s="23"/>
      <c r="CA41" s="71">
        <v>0</v>
      </c>
      <c r="CB41" s="71">
        <f>CC41</f>
        <v>35.666666666666664</v>
      </c>
      <c r="CC41" s="52">
        <f>AVERAGE(CC38:CC40)</f>
        <v>35.666666666666664</v>
      </c>
      <c r="CD41" s="25"/>
      <c r="CE41" s="25"/>
      <c r="CF41" s="25"/>
      <c r="CG41" s="23"/>
      <c r="CH41" s="25"/>
      <c r="CI41" s="25"/>
      <c r="CJ41" s="27"/>
      <c r="CK41" s="26"/>
      <c r="CL41" s="26"/>
      <c r="CM41" s="26"/>
      <c r="CN41" s="26"/>
      <c r="CO41" s="24"/>
      <c r="CP41" s="24"/>
      <c r="CQ41" s="25"/>
      <c r="CR41" s="24"/>
      <c r="CS41" s="25"/>
      <c r="CT41" s="24"/>
      <c r="CU41" s="25"/>
      <c r="CV41" s="25"/>
      <c r="CW41" s="25"/>
      <c r="CX41" s="26"/>
      <c r="CY41" s="26"/>
      <c r="CZ41" s="24"/>
      <c r="DA41" s="25"/>
      <c r="DB41" s="26"/>
      <c r="DC41" s="25"/>
      <c r="DD41" s="25"/>
      <c r="DE41" s="25"/>
      <c r="DF41" s="26"/>
      <c r="DG41" s="26"/>
      <c r="DH41" s="25"/>
      <c r="DI41" s="25"/>
      <c r="DJ41" s="25"/>
      <c r="DK41" s="25"/>
      <c r="DL41" s="25"/>
      <c r="DM41" s="26"/>
      <c r="DN41" s="26"/>
      <c r="DO41" s="25"/>
      <c r="DP41" s="27"/>
      <c r="DQ41" s="27"/>
      <c r="DR41" s="27"/>
      <c r="DS41" s="27"/>
      <c r="DT41" s="27"/>
      <c r="DU41" s="27"/>
      <c r="DV41" s="27"/>
      <c r="DW41" s="27"/>
      <c r="DX41" s="27"/>
      <c r="DY41" s="27"/>
      <c r="DZ41" s="27"/>
      <c r="EA41" s="27"/>
      <c r="EB41" s="27"/>
      <c r="EC41" s="27"/>
      <c r="ED41" s="27"/>
      <c r="EE41" s="27"/>
      <c r="EF41" s="27"/>
      <c r="EG41" s="27"/>
      <c r="EH41" s="20"/>
      <c r="EI41" s="20"/>
      <c r="EJ41" s="20"/>
      <c r="EK41" s="20"/>
      <c r="EL41" s="20"/>
      <c r="EM41" s="20"/>
      <c r="EN41" s="20"/>
      <c r="EO41" s="20"/>
      <c r="EP41" s="20"/>
    </row>
    <row r="42" spans="1:146" s="13" customFormat="1">
      <c r="A42" s="93"/>
      <c r="B42" s="94"/>
      <c r="C42" s="94"/>
      <c r="D42" s="94"/>
      <c r="E42" s="94"/>
      <c r="F42" s="94"/>
      <c r="G42" s="94"/>
      <c r="H42" s="95"/>
      <c r="I42" s="94"/>
      <c r="J42" s="96"/>
      <c r="K42" s="96"/>
      <c r="L42" s="94"/>
      <c r="M42" s="94"/>
      <c r="N42" s="94"/>
      <c r="O42" s="97"/>
      <c r="P42" s="84" t="s">
        <v>1349</v>
      </c>
      <c r="Q42" s="84" t="s">
        <v>1349</v>
      </c>
      <c r="R42" s="84" t="s">
        <v>1349</v>
      </c>
      <c r="S42" s="94"/>
      <c r="T42" s="94"/>
      <c r="U42" s="84"/>
      <c r="V42" s="94" t="s">
        <v>416</v>
      </c>
      <c r="W42" s="94" t="s">
        <v>416</v>
      </c>
      <c r="X42" s="85"/>
      <c r="Y42" s="85" t="s">
        <v>301</v>
      </c>
      <c r="Z42" s="48"/>
      <c r="AA42" s="48"/>
      <c r="AB42" s="48"/>
      <c r="AC42" s="48"/>
      <c r="AD42" s="48"/>
      <c r="AE42" s="84" t="s">
        <v>648</v>
      </c>
      <c r="AF42" s="94"/>
      <c r="AG42" s="94" t="s">
        <v>647</v>
      </c>
      <c r="AH42" s="84" t="s">
        <v>648</v>
      </c>
      <c r="AI42" s="84" t="s">
        <v>648</v>
      </c>
      <c r="AJ42" s="84" t="s">
        <v>648</v>
      </c>
      <c r="AK42" s="84" t="s">
        <v>648</v>
      </c>
      <c r="AL42" s="48"/>
      <c r="AM42" s="48"/>
      <c r="AN42" s="48"/>
      <c r="AO42" s="84" t="s">
        <v>648</v>
      </c>
      <c r="AP42" s="94" t="s">
        <v>648</v>
      </c>
      <c r="AQ42" s="94"/>
      <c r="AR42" s="94"/>
      <c r="AS42" s="94" t="s">
        <v>301</v>
      </c>
      <c r="AT42" s="94"/>
      <c r="AU42" s="94"/>
      <c r="AV42" s="48"/>
      <c r="AW42" s="48"/>
      <c r="AX42" s="48"/>
      <c r="AY42" s="48"/>
      <c r="AZ42" s="48"/>
      <c r="BA42" s="84" t="s">
        <v>647</v>
      </c>
      <c r="BB42" s="94"/>
      <c r="BC42" s="94"/>
      <c r="BD42" s="48"/>
      <c r="BE42" s="48"/>
      <c r="BF42" s="48"/>
      <c r="BG42" s="48"/>
      <c r="BH42" s="48"/>
      <c r="BI42" s="48"/>
      <c r="BJ42" s="48"/>
      <c r="BK42" s="48"/>
      <c r="BL42" s="48"/>
      <c r="BM42" s="48"/>
      <c r="BN42" s="48"/>
      <c r="BO42" s="84" t="s">
        <v>301</v>
      </c>
      <c r="BP42" s="84" t="s">
        <v>301</v>
      </c>
      <c r="BQ42" s="84" t="s">
        <v>301</v>
      </c>
      <c r="BR42" s="84" t="s">
        <v>1313</v>
      </c>
      <c r="BS42" s="94" t="s">
        <v>1099</v>
      </c>
      <c r="BT42" s="84" t="s">
        <v>1099</v>
      </c>
      <c r="BU42" s="94"/>
      <c r="BV42" s="94" t="s">
        <v>1099</v>
      </c>
      <c r="BW42" s="94" t="s">
        <v>1099</v>
      </c>
      <c r="BX42" s="94"/>
      <c r="BY42" s="94"/>
      <c r="BZ42" s="94"/>
      <c r="CA42" s="84" t="s">
        <v>1313</v>
      </c>
      <c r="CB42" s="84" t="s">
        <v>301</v>
      </c>
      <c r="CC42" s="94"/>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row>
    <row r="43" spans="1:146" s="13" customFormat="1">
      <c r="A43" s="48" t="s">
        <v>675</v>
      </c>
      <c r="B43" s="48">
        <v>1</v>
      </c>
      <c r="C43" s="48" t="s">
        <v>375</v>
      </c>
      <c r="D43" s="48" t="s">
        <v>389</v>
      </c>
      <c r="E43" s="48">
        <v>1</v>
      </c>
      <c r="F43" s="48" t="s">
        <v>676</v>
      </c>
      <c r="G43" s="48" t="s">
        <v>1100</v>
      </c>
      <c r="H43" s="49"/>
      <c r="I43" s="48">
        <v>1</v>
      </c>
      <c r="J43" s="50" t="s">
        <v>439</v>
      </c>
      <c r="K43" s="50" t="s">
        <v>677</v>
      </c>
      <c r="L43" s="48" t="s">
        <v>678</v>
      </c>
      <c r="M43" s="51"/>
      <c r="N43" s="48"/>
      <c r="O43" s="53">
        <v>117</v>
      </c>
      <c r="P43" s="87"/>
      <c r="Q43" s="87"/>
      <c r="R43" s="84">
        <v>70</v>
      </c>
      <c r="S43" s="48">
        <v>6.25</v>
      </c>
      <c r="T43" s="8">
        <f>U43/S43</f>
        <v>0.33600000000000002</v>
      </c>
      <c r="U43" s="84">
        <v>2.1</v>
      </c>
      <c r="V43" s="48"/>
      <c r="W43" s="48"/>
      <c r="X43" s="85">
        <v>0.1</v>
      </c>
      <c r="Y43" s="85"/>
      <c r="Z43" s="48"/>
      <c r="AA43" s="48"/>
      <c r="AB43" s="48"/>
      <c r="AC43" s="48"/>
      <c r="AD43" s="48"/>
      <c r="AE43" s="84"/>
      <c r="AF43" s="48"/>
      <c r="AG43" s="48"/>
      <c r="AH43" s="84">
        <v>1</v>
      </c>
      <c r="AI43" s="84">
        <v>84</v>
      </c>
      <c r="AJ43" s="84">
        <v>0.7</v>
      </c>
      <c r="AK43" s="84">
        <v>0.8</v>
      </c>
      <c r="AL43" s="48"/>
      <c r="AM43" s="48"/>
      <c r="AN43" s="48"/>
      <c r="AO43" s="84"/>
      <c r="AP43" s="48"/>
      <c r="AQ43" s="48"/>
      <c r="AR43" s="48">
        <v>0</v>
      </c>
      <c r="AS43" s="48"/>
      <c r="AT43" s="48"/>
      <c r="AU43" s="48"/>
      <c r="AV43" s="48"/>
      <c r="AW43" s="48"/>
      <c r="AX43" s="48"/>
      <c r="AY43" s="48"/>
      <c r="AZ43" s="48"/>
      <c r="BA43" s="84"/>
      <c r="BB43" s="48"/>
      <c r="BC43" s="48"/>
      <c r="BD43" s="48"/>
      <c r="BE43" s="48"/>
      <c r="BF43" s="48"/>
      <c r="BG43" s="48"/>
      <c r="BH43" s="48"/>
      <c r="BI43" s="48"/>
      <c r="BJ43" s="48"/>
      <c r="BK43" s="48"/>
      <c r="BL43" s="48"/>
      <c r="BM43" s="48"/>
      <c r="BN43" s="48"/>
      <c r="BO43" s="84">
        <v>0.15</v>
      </c>
      <c r="BP43" s="84">
        <v>0.17</v>
      </c>
      <c r="BQ43" s="84">
        <v>1</v>
      </c>
      <c r="BR43" s="84"/>
      <c r="BS43" s="48"/>
      <c r="BT43" s="84"/>
      <c r="BU43" s="48"/>
      <c r="BV43" s="48"/>
      <c r="BW43" s="48"/>
      <c r="BX43" s="48"/>
      <c r="BY43" s="48"/>
      <c r="BZ43" s="48"/>
      <c r="CA43" s="84"/>
      <c r="CB43" s="84"/>
      <c r="CC43" s="48">
        <v>2</v>
      </c>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row>
    <row r="44" spans="1:146" s="13" customFormat="1">
      <c r="A44" s="48" t="s">
        <v>675</v>
      </c>
      <c r="B44" s="48">
        <v>2</v>
      </c>
      <c r="C44" s="48" t="s">
        <v>375</v>
      </c>
      <c r="D44" s="48" t="s">
        <v>389</v>
      </c>
      <c r="E44" s="48">
        <v>1</v>
      </c>
      <c r="F44" s="48" t="s">
        <v>676</v>
      </c>
      <c r="G44" s="48" t="s">
        <v>1100</v>
      </c>
      <c r="H44" s="49"/>
      <c r="I44" s="48">
        <v>2</v>
      </c>
      <c r="J44" s="50" t="s">
        <v>441</v>
      </c>
      <c r="K44" s="50" t="s">
        <v>679</v>
      </c>
      <c r="L44" s="48" t="s">
        <v>680</v>
      </c>
      <c r="M44" s="51"/>
      <c r="N44" s="48"/>
      <c r="O44" s="53">
        <v>114</v>
      </c>
      <c r="P44" s="87"/>
      <c r="Q44" s="87"/>
      <c r="R44" s="84">
        <v>69</v>
      </c>
      <c r="S44" s="48">
        <v>6.25</v>
      </c>
      <c r="T44" s="8">
        <f>U44/S44</f>
        <v>0.28800000000000003</v>
      </c>
      <c r="U44" s="84">
        <v>1.8</v>
      </c>
      <c r="V44" s="48"/>
      <c r="W44" s="48"/>
      <c r="X44" s="85">
        <v>0.1</v>
      </c>
      <c r="Y44" s="85"/>
      <c r="Z44" s="48"/>
      <c r="AA44" s="48"/>
      <c r="AB44" s="48"/>
      <c r="AC44" s="48"/>
      <c r="AD44" s="48"/>
      <c r="AE44" s="84"/>
      <c r="AF44" s="48"/>
      <c r="AG44" s="48"/>
      <c r="AH44" s="84">
        <v>1.4</v>
      </c>
      <c r="AI44" s="84">
        <v>64</v>
      </c>
      <c r="AJ44" s="84">
        <v>1.5</v>
      </c>
      <c r="AK44" s="84"/>
      <c r="AL44" s="48"/>
      <c r="AM44" s="48"/>
      <c r="AN44" s="48"/>
      <c r="AO44" s="84"/>
      <c r="AP44" s="48"/>
      <c r="AQ44" s="48"/>
      <c r="AR44" s="48">
        <v>0</v>
      </c>
      <c r="AS44" s="48"/>
      <c r="AT44" s="48"/>
      <c r="AU44" s="48">
        <v>35</v>
      </c>
      <c r="AV44" s="48"/>
      <c r="AW44" s="48"/>
      <c r="AX44" s="48"/>
      <c r="AY44" s="48"/>
      <c r="AZ44" s="48"/>
      <c r="BA44" s="84"/>
      <c r="BB44" s="48"/>
      <c r="BC44" s="48"/>
      <c r="BD44" s="48"/>
      <c r="BE44" s="48"/>
      <c r="BF44" s="48"/>
      <c r="BG44" s="48"/>
      <c r="BH44" s="48"/>
      <c r="BI44" s="48"/>
      <c r="BJ44" s="48"/>
      <c r="BK44" s="48"/>
      <c r="BL44" s="48"/>
      <c r="BM44" s="48"/>
      <c r="BN44" s="48"/>
      <c r="BO44" s="84">
        <v>0.06</v>
      </c>
      <c r="BP44" s="84">
        <v>0.03</v>
      </c>
      <c r="BQ44" s="84">
        <v>0.1</v>
      </c>
      <c r="BR44" s="84"/>
      <c r="BS44" s="48"/>
      <c r="BT44" s="84"/>
      <c r="BU44" s="48"/>
      <c r="BV44" s="48"/>
      <c r="BW44" s="48"/>
      <c r="BX44" s="48"/>
      <c r="BY44" s="48"/>
      <c r="BZ44" s="48"/>
      <c r="CA44" s="84">
        <v>0</v>
      </c>
      <c r="CB44" s="84"/>
      <c r="CC44" s="48">
        <v>4</v>
      </c>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row>
    <row r="45" spans="1:146" s="13" customFormat="1">
      <c r="A45" s="48" t="s">
        <v>675</v>
      </c>
      <c r="B45" s="48">
        <v>3</v>
      </c>
      <c r="C45" s="48" t="s">
        <v>375</v>
      </c>
      <c r="D45" s="48" t="s">
        <v>389</v>
      </c>
      <c r="E45" s="48">
        <v>1</v>
      </c>
      <c r="F45" s="48" t="s">
        <v>676</v>
      </c>
      <c r="G45" s="48" t="s">
        <v>1100</v>
      </c>
      <c r="H45" s="49"/>
      <c r="I45" s="48">
        <v>1</v>
      </c>
      <c r="J45" s="50" t="s">
        <v>512</v>
      </c>
      <c r="K45" s="50" t="s">
        <v>681</v>
      </c>
      <c r="L45" s="48" t="s">
        <v>682</v>
      </c>
      <c r="M45" s="51"/>
      <c r="N45" s="48"/>
      <c r="O45" s="53">
        <v>122</v>
      </c>
      <c r="P45" s="87"/>
      <c r="Q45" s="87"/>
      <c r="R45" s="84">
        <v>88.6</v>
      </c>
      <c r="S45" s="48">
        <v>6.25</v>
      </c>
      <c r="T45" s="8">
        <f>U45/S45</f>
        <v>0.27200000000000002</v>
      </c>
      <c r="U45" s="84">
        <v>1.7</v>
      </c>
      <c r="V45" s="48"/>
      <c r="W45" s="48"/>
      <c r="X45" s="85">
        <v>0.1</v>
      </c>
      <c r="Y45" s="85"/>
      <c r="Z45" s="48"/>
      <c r="AA45" s="48"/>
      <c r="AB45" s="48"/>
      <c r="AC45" s="48"/>
      <c r="AD45" s="48"/>
      <c r="AE45" s="84"/>
      <c r="AF45" s="48">
        <v>2.4</v>
      </c>
      <c r="AG45" s="48"/>
      <c r="AH45" s="84">
        <v>0.9</v>
      </c>
      <c r="AI45" s="84">
        <v>49</v>
      </c>
      <c r="AJ45" s="84">
        <v>0.8</v>
      </c>
      <c r="AK45" s="84">
        <v>0.8</v>
      </c>
      <c r="AL45" s="48"/>
      <c r="AM45" s="48"/>
      <c r="AN45" s="48"/>
      <c r="AO45" s="84"/>
      <c r="AP45" s="48">
        <v>2</v>
      </c>
      <c r="AQ45" s="48">
        <v>0</v>
      </c>
      <c r="AR45" s="48">
        <v>0</v>
      </c>
      <c r="AS45" s="48"/>
      <c r="AT45" s="48"/>
      <c r="AU45" s="48">
        <v>15</v>
      </c>
      <c r="AV45" s="48"/>
      <c r="AW45" s="48"/>
      <c r="AX45" s="48"/>
      <c r="AY45" s="48"/>
      <c r="AZ45" s="48"/>
      <c r="BA45" s="84"/>
      <c r="BB45" s="48"/>
      <c r="BC45" s="48"/>
      <c r="BD45" s="48"/>
      <c r="BE45" s="48"/>
      <c r="BF45" s="48"/>
      <c r="BG45" s="48"/>
      <c r="BH45" s="48"/>
      <c r="BI45" s="48"/>
      <c r="BJ45" s="48"/>
      <c r="BK45" s="48"/>
      <c r="BL45" s="48"/>
      <c r="BM45" s="48"/>
      <c r="BN45" s="48"/>
      <c r="BO45" s="84">
        <v>0.11</v>
      </c>
      <c r="BP45" s="84">
        <v>7.0000000000000007E-2</v>
      </c>
      <c r="BQ45" s="84">
        <v>1</v>
      </c>
      <c r="BR45" s="84"/>
      <c r="BS45" s="48"/>
      <c r="BT45" s="84"/>
      <c r="BU45" s="48"/>
      <c r="BV45" s="48"/>
      <c r="BW45" s="48"/>
      <c r="BX45" s="48"/>
      <c r="BY45" s="48"/>
      <c r="BZ45" s="48"/>
      <c r="CA45" s="84"/>
      <c r="CB45" s="84"/>
      <c r="CC45" s="48">
        <v>6</v>
      </c>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row>
    <row r="46" spans="1:146" s="13" customFormat="1">
      <c r="A46" s="48" t="s">
        <v>675</v>
      </c>
      <c r="B46" s="48">
        <v>4</v>
      </c>
      <c r="C46" s="48" t="s">
        <v>375</v>
      </c>
      <c r="D46" s="48" t="s">
        <v>389</v>
      </c>
      <c r="E46" s="48">
        <v>1</v>
      </c>
      <c r="F46" s="48" t="s">
        <v>676</v>
      </c>
      <c r="G46" s="48" t="s">
        <v>1100</v>
      </c>
      <c r="H46" s="49" t="s">
        <v>683</v>
      </c>
      <c r="I46" s="48">
        <v>1</v>
      </c>
      <c r="J46" s="50" t="s">
        <v>456</v>
      </c>
      <c r="K46" s="50" t="s">
        <v>684</v>
      </c>
      <c r="L46" s="48" t="s">
        <v>685</v>
      </c>
      <c r="M46" s="51"/>
      <c r="N46" s="48"/>
      <c r="O46" s="53">
        <v>141</v>
      </c>
      <c r="P46" s="87"/>
      <c r="Q46" s="87"/>
      <c r="R46" s="84">
        <v>64.099999999999994</v>
      </c>
      <c r="S46" s="48">
        <v>6.25</v>
      </c>
      <c r="T46" s="8">
        <f>U46/S46</f>
        <v>0.36799999999999999</v>
      </c>
      <c r="U46" s="84">
        <v>2.2999999999999998</v>
      </c>
      <c r="V46" s="48"/>
      <c r="W46" s="48"/>
      <c r="X46" s="85">
        <v>0.2</v>
      </c>
      <c r="Y46" s="85"/>
      <c r="Z46" s="48"/>
      <c r="AA46" s="48"/>
      <c r="AB46" s="48"/>
      <c r="AC46" s="48"/>
      <c r="AD46" s="48"/>
      <c r="AE46" s="84"/>
      <c r="AF46" s="48">
        <v>2.8</v>
      </c>
      <c r="AG46" s="48"/>
      <c r="AH46" s="84">
        <v>0.8</v>
      </c>
      <c r="AI46" s="84">
        <v>39</v>
      </c>
      <c r="AJ46" s="84">
        <v>0.9</v>
      </c>
      <c r="AK46" s="84"/>
      <c r="AL46" s="48"/>
      <c r="AM46" s="48"/>
      <c r="AN46" s="48"/>
      <c r="AO46" s="84"/>
      <c r="AP46" s="48">
        <v>5</v>
      </c>
      <c r="AQ46" s="48"/>
      <c r="AR46" s="48">
        <v>0</v>
      </c>
      <c r="AS46" s="48"/>
      <c r="AT46" s="48"/>
      <c r="AU46" s="48">
        <v>30</v>
      </c>
      <c r="AV46" s="48"/>
      <c r="AW46" s="48"/>
      <c r="AX46" s="48"/>
      <c r="AY46" s="48"/>
      <c r="AZ46" s="48"/>
      <c r="BA46" s="84"/>
      <c r="BB46" s="48"/>
      <c r="BC46" s="48"/>
      <c r="BD46" s="48"/>
      <c r="BE46" s="48"/>
      <c r="BF46" s="48"/>
      <c r="BG46" s="48"/>
      <c r="BH46" s="48"/>
      <c r="BI46" s="48"/>
      <c r="BJ46" s="48"/>
      <c r="BK46" s="48"/>
      <c r="BL46" s="48"/>
      <c r="BM46" s="48"/>
      <c r="BN46" s="48"/>
      <c r="BO46" s="84">
        <v>0.17</v>
      </c>
      <c r="BP46" s="84">
        <v>0.04</v>
      </c>
      <c r="BQ46" s="84">
        <v>1.2</v>
      </c>
      <c r="BR46" s="84"/>
      <c r="BS46" s="48"/>
      <c r="BT46" s="84"/>
      <c r="BU46" s="48"/>
      <c r="BV46" s="48"/>
      <c r="BW46" s="48"/>
      <c r="BX46" s="48"/>
      <c r="BY46" s="48"/>
      <c r="BZ46" s="48"/>
      <c r="CA46" s="84"/>
      <c r="CB46" s="84"/>
      <c r="CC46" s="48">
        <v>9</v>
      </c>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row>
    <row r="47" spans="1:146" s="19" customFormat="1" ht="14.25" customHeight="1">
      <c r="A47" s="86" t="s">
        <v>675</v>
      </c>
      <c r="B47" s="48" t="s">
        <v>646</v>
      </c>
      <c r="C47" s="48"/>
      <c r="D47" s="48"/>
      <c r="E47" s="48">
        <v>1</v>
      </c>
      <c r="F47" s="48" t="s">
        <v>676</v>
      </c>
      <c r="G47" s="48" t="s">
        <v>1100</v>
      </c>
      <c r="H47" s="49" t="s">
        <v>683</v>
      </c>
      <c r="I47" s="48"/>
      <c r="J47" s="50"/>
      <c r="K47" s="50"/>
      <c r="L47" s="48"/>
      <c r="M47" s="51">
        <f>R47+U47+X47+Y47+AE47+AG47+AH47</f>
        <v>100</v>
      </c>
      <c r="N47" s="52"/>
      <c r="O47" s="53">
        <f>AVERAGE(O43:O46)</f>
        <v>123.5</v>
      </c>
      <c r="P47" s="87">
        <f>U47*17+X47*37+Y47*17+AG47*29+AE47*8</f>
        <v>421.95000000000005</v>
      </c>
      <c r="Q47" s="87">
        <f>(U47*4)+(X47*9)+(Y47*4)+(AG47*7)+(AE47*2)</f>
        <v>99.625000000000014</v>
      </c>
      <c r="R47" s="88">
        <f>AVERAGE(R43:R46)</f>
        <v>72.924999999999997</v>
      </c>
      <c r="S47" s="48">
        <v>6.25</v>
      </c>
      <c r="T47" s="52">
        <f>AVERAGE(T43:T46)</f>
        <v>0.31600000000000006</v>
      </c>
      <c r="U47" s="89">
        <f>S47*T47</f>
        <v>1.9750000000000003</v>
      </c>
      <c r="V47" s="52">
        <f>U47</f>
        <v>1.9750000000000003</v>
      </c>
      <c r="W47" s="7">
        <v>0</v>
      </c>
      <c r="X47" s="98">
        <f>AVERAGE(X43:X46)</f>
        <v>0.125</v>
      </c>
      <c r="Y47" s="66">
        <f>100-R47-U47-X47-AE47-AH47</f>
        <v>21.35</v>
      </c>
      <c r="Z47" s="52"/>
      <c r="AA47" s="23"/>
      <c r="AB47" s="23"/>
      <c r="AC47" s="23"/>
      <c r="AD47" s="23"/>
      <c r="AE47" s="88">
        <f>AF47</f>
        <v>2.5999999999999996</v>
      </c>
      <c r="AF47" s="51">
        <f>AVERAGE(AF43:AF46)</f>
        <v>2.5999999999999996</v>
      </c>
      <c r="AG47" s="23">
        <v>0</v>
      </c>
      <c r="AH47" s="88">
        <f>AVERAGE(AH43:AH46)</f>
        <v>1.0249999999999999</v>
      </c>
      <c r="AI47" s="88">
        <f>AVERAGE(AI43:AI46)</f>
        <v>59</v>
      </c>
      <c r="AJ47" s="88">
        <f>AVERAGE(AJ43:AJ46)</f>
        <v>0.97499999999999998</v>
      </c>
      <c r="AK47" s="88">
        <f>AVERAGE(AK43:AK46)</f>
        <v>0.8</v>
      </c>
      <c r="AL47" s="52"/>
      <c r="AM47" s="52"/>
      <c r="AN47" s="26"/>
      <c r="AO47" s="89">
        <f>AR47+(AS47/12)</f>
        <v>2.2222222222222223</v>
      </c>
      <c r="AP47" s="34"/>
      <c r="AQ47" s="52">
        <f>AVERAGE(AQ43:AQ46)</f>
        <v>0</v>
      </c>
      <c r="AR47" s="52">
        <f>AVERAGE(AR43:AR46)</f>
        <v>0</v>
      </c>
      <c r="AS47" s="52">
        <f>AU47</f>
        <v>26.666666666666668</v>
      </c>
      <c r="AT47" s="34"/>
      <c r="AU47" s="52">
        <f>AVERAGE(AU43:AU46)</f>
        <v>26.666666666666668</v>
      </c>
      <c r="AV47" s="27"/>
      <c r="AW47" s="27"/>
      <c r="AX47" s="48"/>
      <c r="AY47" s="27"/>
      <c r="AZ47" s="27"/>
      <c r="BA47" s="67">
        <v>0</v>
      </c>
      <c r="BB47" s="27"/>
      <c r="BC47" s="23"/>
      <c r="BD47" s="25"/>
      <c r="BE47" s="25"/>
      <c r="BF47" s="25"/>
      <c r="BG47" s="25"/>
      <c r="BH47" s="92"/>
      <c r="BI47" s="26"/>
      <c r="BJ47" s="26"/>
      <c r="BK47" s="26"/>
      <c r="BL47" s="26"/>
      <c r="BM47" s="26"/>
      <c r="BN47" s="27"/>
      <c r="BO47" s="89">
        <f>AVERAGE(BO43:BO46)</f>
        <v>0.1225</v>
      </c>
      <c r="BP47" s="89">
        <f>AVERAGE(BP43:BP46)</f>
        <v>7.7499999999999999E-2</v>
      </c>
      <c r="BQ47" s="89">
        <f>AVERAGE(BQ43:BQ46)</f>
        <v>0.82499999999999996</v>
      </c>
      <c r="BR47" s="84">
        <f>BS47</f>
        <v>0.28299999999999997</v>
      </c>
      <c r="BS47" s="48">
        <v>0.28299999999999997</v>
      </c>
      <c r="BT47" s="69">
        <f>BV47</f>
        <v>22</v>
      </c>
      <c r="BU47" s="26"/>
      <c r="BV47" s="48">
        <v>22</v>
      </c>
      <c r="BW47" s="48">
        <v>0</v>
      </c>
      <c r="BX47" s="48">
        <v>22</v>
      </c>
      <c r="BY47" s="48">
        <v>22</v>
      </c>
      <c r="BZ47" s="23"/>
      <c r="CA47" s="71">
        <v>0</v>
      </c>
      <c r="CB47" s="71">
        <f>CC47</f>
        <v>5.25</v>
      </c>
      <c r="CC47" s="52">
        <f>AVERAGE(CC43:CC46)</f>
        <v>5.25</v>
      </c>
      <c r="CD47" s="25"/>
      <c r="CE47" s="25"/>
      <c r="CF47" s="25"/>
      <c r="CG47" s="23"/>
      <c r="CH47" s="25"/>
      <c r="CI47" s="25"/>
      <c r="CJ47" s="27"/>
      <c r="CK47" s="26"/>
      <c r="CL47" s="26"/>
      <c r="CM47" s="26"/>
      <c r="CN47" s="26"/>
      <c r="CO47" s="24"/>
      <c r="CP47" s="24"/>
      <c r="CQ47" s="25"/>
      <c r="CR47" s="24"/>
      <c r="CS47" s="25"/>
      <c r="CT47" s="24"/>
      <c r="CU47" s="25"/>
      <c r="CV47" s="25"/>
      <c r="CW47" s="25"/>
      <c r="CX47" s="26"/>
      <c r="CY47" s="26"/>
      <c r="CZ47" s="24"/>
      <c r="DA47" s="25"/>
      <c r="DB47" s="26"/>
      <c r="DC47" s="25"/>
      <c r="DD47" s="25"/>
      <c r="DE47" s="25"/>
      <c r="DF47" s="26"/>
      <c r="DG47" s="26"/>
      <c r="DH47" s="25"/>
      <c r="DI47" s="25"/>
      <c r="DJ47" s="25"/>
      <c r="DK47" s="25"/>
      <c r="DL47" s="25"/>
      <c r="DM47" s="26"/>
      <c r="DN47" s="26"/>
      <c r="DO47" s="25"/>
      <c r="DP47" s="27"/>
      <c r="DQ47" s="27"/>
      <c r="DR47" s="27"/>
      <c r="DS47" s="27"/>
      <c r="DT47" s="27"/>
      <c r="DU47" s="27"/>
      <c r="DV47" s="27"/>
      <c r="DW47" s="27"/>
      <c r="DX47" s="27"/>
      <c r="DY47" s="27"/>
      <c r="DZ47" s="27"/>
      <c r="EA47" s="27"/>
      <c r="EB47" s="27"/>
      <c r="EC47" s="27"/>
      <c r="ED47" s="27"/>
      <c r="EE47" s="27"/>
      <c r="EF47" s="27"/>
      <c r="EG47" s="27"/>
      <c r="EH47" s="20"/>
      <c r="EI47" s="20"/>
      <c r="EJ47" s="20"/>
      <c r="EK47" s="20"/>
      <c r="EL47" s="20"/>
      <c r="EM47" s="20"/>
      <c r="EN47" s="20"/>
      <c r="EO47" s="20"/>
      <c r="EP47" s="20"/>
    </row>
    <row r="48" spans="1:146" s="13" customFormat="1">
      <c r="A48" s="93"/>
      <c r="B48" s="94"/>
      <c r="C48" s="94"/>
      <c r="D48" s="94"/>
      <c r="E48" s="94"/>
      <c r="F48" s="94"/>
      <c r="G48" s="94"/>
      <c r="H48" s="95"/>
      <c r="I48" s="94"/>
      <c r="J48" s="96"/>
      <c r="K48" s="96"/>
      <c r="L48" s="94"/>
      <c r="M48" s="94"/>
      <c r="N48" s="94"/>
      <c r="O48" s="97"/>
      <c r="P48" s="84" t="s">
        <v>1349</v>
      </c>
      <c r="Q48" s="84" t="s">
        <v>1349</v>
      </c>
      <c r="R48" s="84" t="s">
        <v>1349</v>
      </c>
      <c r="S48" s="94"/>
      <c r="T48" s="94"/>
      <c r="U48" s="84"/>
      <c r="V48" s="94" t="s">
        <v>416</v>
      </c>
      <c r="W48" s="94" t="s">
        <v>416</v>
      </c>
      <c r="X48" s="85"/>
      <c r="Y48" s="85" t="s">
        <v>301</v>
      </c>
      <c r="Z48" s="48"/>
      <c r="AA48" s="48"/>
      <c r="AB48" s="48"/>
      <c r="AC48" s="48"/>
      <c r="AD48" s="48"/>
      <c r="AE48" s="84" t="s">
        <v>648</v>
      </c>
      <c r="AF48" s="94"/>
      <c r="AG48" s="94" t="s">
        <v>647</v>
      </c>
      <c r="AH48" s="84" t="s">
        <v>648</v>
      </c>
      <c r="AI48" s="84" t="s">
        <v>648</v>
      </c>
      <c r="AJ48" s="84" t="s">
        <v>648</v>
      </c>
      <c r="AK48" s="84" t="s">
        <v>648</v>
      </c>
      <c r="AL48" s="48"/>
      <c r="AM48" s="48"/>
      <c r="AN48" s="48"/>
      <c r="AO48" s="84"/>
      <c r="AP48" s="94"/>
      <c r="AQ48" s="94"/>
      <c r="AR48" s="94"/>
      <c r="AS48" s="94" t="s">
        <v>301</v>
      </c>
      <c r="AT48" s="94"/>
      <c r="AU48" s="94"/>
      <c r="AV48" s="48"/>
      <c r="AW48" s="48"/>
      <c r="AX48" s="48"/>
      <c r="AY48" s="48"/>
      <c r="AZ48" s="48"/>
      <c r="BA48" s="84" t="s">
        <v>647</v>
      </c>
      <c r="BB48" s="94"/>
      <c r="BC48" s="94"/>
      <c r="BD48" s="48"/>
      <c r="BE48" s="48"/>
      <c r="BF48" s="48"/>
      <c r="BG48" s="48"/>
      <c r="BH48" s="48"/>
      <c r="BI48" s="48"/>
      <c r="BJ48" s="48"/>
      <c r="BK48" s="48"/>
      <c r="BL48" s="48"/>
      <c r="BM48" s="48"/>
      <c r="BN48" s="48"/>
      <c r="BO48" s="84" t="s">
        <v>301</v>
      </c>
      <c r="BP48" s="84" t="s">
        <v>301</v>
      </c>
      <c r="BQ48" s="84" t="s">
        <v>301</v>
      </c>
      <c r="BR48" s="84" t="s">
        <v>1101</v>
      </c>
      <c r="BS48" s="94" t="s">
        <v>1101</v>
      </c>
      <c r="BT48" s="84" t="s">
        <v>1101</v>
      </c>
      <c r="BU48" s="94"/>
      <c r="BV48" s="94" t="s">
        <v>1101</v>
      </c>
      <c r="BW48" s="94" t="s">
        <v>1101</v>
      </c>
      <c r="BX48" s="94" t="s">
        <v>1101</v>
      </c>
      <c r="BY48" s="94" t="s">
        <v>1101</v>
      </c>
      <c r="BZ48" s="94"/>
      <c r="CA48" s="84" t="s">
        <v>1101</v>
      </c>
      <c r="CB48" s="84" t="s">
        <v>301</v>
      </c>
      <c r="CC48" s="94"/>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row>
    <row r="49" spans="1:146" s="13" customFormat="1">
      <c r="A49" s="48" t="s">
        <v>686</v>
      </c>
      <c r="B49" s="48">
        <v>1</v>
      </c>
      <c r="C49" s="48" t="s">
        <v>375</v>
      </c>
      <c r="D49" s="48" t="s">
        <v>389</v>
      </c>
      <c r="E49" s="48">
        <v>1</v>
      </c>
      <c r="F49" s="48" t="s">
        <v>687</v>
      </c>
      <c r="G49" s="48" t="s">
        <v>1102</v>
      </c>
      <c r="H49" s="49" t="s">
        <v>688</v>
      </c>
      <c r="I49" s="48">
        <v>1</v>
      </c>
      <c r="J49" s="50" t="s">
        <v>439</v>
      </c>
      <c r="K49" s="50" t="s">
        <v>689</v>
      </c>
      <c r="L49" s="48" t="s">
        <v>690</v>
      </c>
      <c r="M49" s="51"/>
      <c r="N49" s="48"/>
      <c r="O49" s="53">
        <v>51</v>
      </c>
      <c r="P49" s="87"/>
      <c r="Q49" s="87"/>
      <c r="R49" s="84">
        <v>86.6</v>
      </c>
      <c r="S49" s="48">
        <v>6.25</v>
      </c>
      <c r="T49" s="8">
        <f>U49/S49</f>
        <v>0.33600000000000002</v>
      </c>
      <c r="U49" s="84">
        <v>2.1</v>
      </c>
      <c r="V49" s="48"/>
      <c r="W49" s="48"/>
      <c r="X49" s="85">
        <v>0.1</v>
      </c>
      <c r="Y49" s="85"/>
      <c r="Z49" s="48"/>
      <c r="AA49" s="48"/>
      <c r="AB49" s="48"/>
      <c r="AC49" s="48"/>
      <c r="AD49" s="48"/>
      <c r="AE49" s="84"/>
      <c r="AF49" s="48">
        <v>4.0999999999999996</v>
      </c>
      <c r="AG49" s="48"/>
      <c r="AH49" s="84">
        <v>0.8</v>
      </c>
      <c r="AI49" s="84">
        <v>25</v>
      </c>
      <c r="AJ49" s="84">
        <v>0.7</v>
      </c>
      <c r="AK49" s="84"/>
      <c r="AL49" s="48"/>
      <c r="AM49" s="48"/>
      <c r="AN49" s="48"/>
      <c r="AO49" s="84"/>
      <c r="AP49" s="48"/>
      <c r="AQ49" s="48"/>
      <c r="AR49" s="48">
        <v>0</v>
      </c>
      <c r="AS49" s="48"/>
      <c r="AT49" s="48"/>
      <c r="AU49" s="48"/>
      <c r="AV49" s="48"/>
      <c r="AW49" s="48"/>
      <c r="AX49" s="48"/>
      <c r="AY49" s="48"/>
      <c r="AZ49" s="48"/>
      <c r="BA49" s="84"/>
      <c r="BB49" s="48"/>
      <c r="BC49" s="48"/>
      <c r="BD49" s="48"/>
      <c r="BE49" s="48"/>
      <c r="BF49" s="48"/>
      <c r="BG49" s="48"/>
      <c r="BH49" s="48"/>
      <c r="BI49" s="48"/>
      <c r="BJ49" s="48"/>
      <c r="BK49" s="48"/>
      <c r="BL49" s="48"/>
      <c r="BM49" s="48"/>
      <c r="BN49" s="48"/>
      <c r="BO49" s="84"/>
      <c r="BP49" s="84"/>
      <c r="BQ49" s="84"/>
      <c r="BR49" s="84"/>
      <c r="BS49" s="48"/>
      <c r="BT49" s="84"/>
      <c r="BU49" s="48"/>
      <c r="BV49" s="48"/>
      <c r="BW49" s="48"/>
      <c r="BX49" s="48"/>
      <c r="BY49" s="48"/>
      <c r="BZ49" s="48"/>
      <c r="CA49" s="84"/>
      <c r="CB49" s="84"/>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row>
    <row r="50" spans="1:146" s="13" customFormat="1">
      <c r="A50" s="48" t="s">
        <v>686</v>
      </c>
      <c r="B50" s="48">
        <v>2</v>
      </c>
      <c r="C50" s="48" t="s">
        <v>375</v>
      </c>
      <c r="D50" s="48" t="s">
        <v>389</v>
      </c>
      <c r="E50" s="48">
        <v>1</v>
      </c>
      <c r="F50" s="48" t="s">
        <v>687</v>
      </c>
      <c r="G50" s="48" t="s">
        <v>1102</v>
      </c>
      <c r="H50" s="49"/>
      <c r="I50" s="48">
        <v>2</v>
      </c>
      <c r="J50" s="50" t="s">
        <v>441</v>
      </c>
      <c r="K50" s="50" t="s">
        <v>691</v>
      </c>
      <c r="L50" s="48" t="s">
        <v>692</v>
      </c>
      <c r="M50" s="51"/>
      <c r="N50" s="48"/>
      <c r="O50" s="53">
        <v>121</v>
      </c>
      <c r="P50" s="87"/>
      <c r="Q50" s="87"/>
      <c r="R50" s="84">
        <v>67.7</v>
      </c>
      <c r="S50" s="48">
        <v>6.25</v>
      </c>
      <c r="T50" s="8">
        <f>U50/S50</f>
        <v>0.96</v>
      </c>
      <c r="U50" s="84">
        <v>6</v>
      </c>
      <c r="V50" s="48"/>
      <c r="W50" s="48"/>
      <c r="X50" s="85">
        <v>0.5</v>
      </c>
      <c r="Y50" s="85"/>
      <c r="Z50" s="48"/>
      <c r="AA50" s="48"/>
      <c r="AB50" s="48"/>
      <c r="AC50" s="48"/>
      <c r="AD50" s="48"/>
      <c r="AE50" s="84"/>
      <c r="AF50" s="48"/>
      <c r="AG50" s="48"/>
      <c r="AH50" s="84">
        <v>1.3</v>
      </c>
      <c r="AI50" s="84">
        <v>24</v>
      </c>
      <c r="AJ50" s="84">
        <v>1.5</v>
      </c>
      <c r="AK50" s="84">
        <v>0.9</v>
      </c>
      <c r="AL50" s="48"/>
      <c r="AM50" s="48"/>
      <c r="AN50" s="48"/>
      <c r="AO50" s="84"/>
      <c r="AP50" s="48"/>
      <c r="AQ50" s="48"/>
      <c r="AR50" s="48">
        <v>0</v>
      </c>
      <c r="AS50" s="48"/>
      <c r="AT50" s="48">
        <v>0</v>
      </c>
      <c r="AU50" s="48">
        <v>0</v>
      </c>
      <c r="AV50" s="48"/>
      <c r="AW50" s="48"/>
      <c r="AX50" s="48"/>
      <c r="AY50" s="48"/>
      <c r="AZ50" s="48"/>
      <c r="BA50" s="84"/>
      <c r="BB50" s="48"/>
      <c r="BC50" s="48"/>
      <c r="BD50" s="48"/>
      <c r="BE50" s="48"/>
      <c r="BF50" s="48"/>
      <c r="BG50" s="48"/>
      <c r="BH50" s="48"/>
      <c r="BI50" s="48"/>
      <c r="BJ50" s="48"/>
      <c r="BK50" s="48"/>
      <c r="BL50" s="48"/>
      <c r="BM50" s="48"/>
      <c r="BN50" s="48"/>
      <c r="BO50" s="84">
        <v>0.24</v>
      </c>
      <c r="BP50" s="84">
        <v>0.03</v>
      </c>
      <c r="BQ50" s="84">
        <v>0.9</v>
      </c>
      <c r="BR50" s="84"/>
      <c r="BS50" s="48"/>
      <c r="BT50" s="84"/>
      <c r="BU50" s="48"/>
      <c r="BV50" s="48"/>
      <c r="BW50" s="48"/>
      <c r="BX50" s="48"/>
      <c r="BY50" s="48"/>
      <c r="BZ50" s="48"/>
      <c r="CA50" s="84">
        <v>0</v>
      </c>
      <c r="CB50" s="84"/>
      <c r="CC50" s="48">
        <v>10</v>
      </c>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row>
    <row r="51" spans="1:146" s="19" customFormat="1" ht="14.25" customHeight="1">
      <c r="A51" s="86" t="s">
        <v>686</v>
      </c>
      <c r="B51" s="48" t="s">
        <v>646</v>
      </c>
      <c r="C51" s="48"/>
      <c r="D51" s="48"/>
      <c r="E51" s="48">
        <v>1</v>
      </c>
      <c r="F51" s="48" t="s">
        <v>687</v>
      </c>
      <c r="G51" s="48" t="s">
        <v>1102</v>
      </c>
      <c r="H51" s="49" t="s">
        <v>688</v>
      </c>
      <c r="I51" s="48"/>
      <c r="J51" s="50"/>
      <c r="K51" s="50"/>
      <c r="L51" s="48"/>
      <c r="M51" s="51">
        <f>R51+U51+X51+Y51+AE51+AG51+AH51</f>
        <v>99.999999999999986</v>
      </c>
      <c r="N51" s="52"/>
      <c r="O51" s="53">
        <f>AVERAGE(O49:O50)</f>
        <v>86</v>
      </c>
      <c r="P51" s="87">
        <f>U51*17+X51*37+Y51*17+AG51*29+AE51*8</f>
        <v>339.69999999999987</v>
      </c>
      <c r="Q51" s="87">
        <f>(U51*4)+(X51*9)+(Y51*4)+(AG51*7)+(AE51*2)</f>
        <v>80.499999999999972</v>
      </c>
      <c r="R51" s="88">
        <f>AVERAGE(R49:R50)</f>
        <v>77.150000000000006</v>
      </c>
      <c r="S51" s="48">
        <v>6.25</v>
      </c>
      <c r="T51" s="52">
        <f>AVERAGE(T49:T50)</f>
        <v>0.64800000000000002</v>
      </c>
      <c r="U51" s="89">
        <f>S51*T51</f>
        <v>4.05</v>
      </c>
      <c r="V51" s="52">
        <f>U51</f>
        <v>4.05</v>
      </c>
      <c r="W51" s="7">
        <v>0</v>
      </c>
      <c r="X51" s="98">
        <f>AVERAGE(X49:X50)</f>
        <v>0.3</v>
      </c>
      <c r="Y51" s="66">
        <f>100-R51-U51-X51-AE51-AH51</f>
        <v>13.349999999999993</v>
      </c>
      <c r="Z51" s="52"/>
      <c r="AA51" s="23"/>
      <c r="AB51" s="23"/>
      <c r="AC51" s="23"/>
      <c r="AD51" s="23"/>
      <c r="AE51" s="88">
        <f>AF51</f>
        <v>4.0999999999999996</v>
      </c>
      <c r="AF51" s="51">
        <f>AVERAGE(AF49:AF50)</f>
        <v>4.0999999999999996</v>
      </c>
      <c r="AG51" s="23">
        <v>0</v>
      </c>
      <c r="AH51" s="88">
        <f>AVERAGE(AH49:AH50)</f>
        <v>1.05</v>
      </c>
      <c r="AI51" s="88">
        <f>AVERAGE(AI49:AI50)</f>
        <v>24.5</v>
      </c>
      <c r="AJ51" s="88">
        <f>AVERAGE(AJ49:AJ50)</f>
        <v>1.1000000000000001</v>
      </c>
      <c r="AK51" s="88">
        <f>AVERAGE(AK49:AK50)</f>
        <v>0.9</v>
      </c>
      <c r="AL51" s="52"/>
      <c r="AM51" s="52"/>
      <c r="AN51" s="26"/>
      <c r="AO51" s="89">
        <f>AR51+(AS51/12)</f>
        <v>0</v>
      </c>
      <c r="AP51" s="27"/>
      <c r="AQ51" s="52"/>
      <c r="AR51" s="52">
        <f>AVERAGE(AR49:AR50)</f>
        <v>0</v>
      </c>
      <c r="AS51" s="52">
        <f>AU51</f>
        <v>0</v>
      </c>
      <c r="AT51" s="27"/>
      <c r="AU51" s="52">
        <f>AVERAGE(AU49:AU50)</f>
        <v>0</v>
      </c>
      <c r="AV51" s="27"/>
      <c r="AW51" s="27"/>
      <c r="AX51" s="48"/>
      <c r="AY51" s="27"/>
      <c r="AZ51" s="27"/>
      <c r="BA51" s="67">
        <v>0</v>
      </c>
      <c r="BB51" s="27"/>
      <c r="BC51" s="23"/>
      <c r="BD51" s="25"/>
      <c r="BE51" s="25"/>
      <c r="BF51" s="25"/>
      <c r="BG51" s="25"/>
      <c r="BH51" s="92"/>
      <c r="BI51" s="26"/>
      <c r="BJ51" s="26"/>
      <c r="BK51" s="26"/>
      <c r="BL51" s="26"/>
      <c r="BM51" s="26"/>
      <c r="BN51" s="27"/>
      <c r="BO51" s="89">
        <f>AVERAGE(BO49:BO50)</f>
        <v>0.24</v>
      </c>
      <c r="BP51" s="89">
        <f>AVERAGE(BP49:BP50)</f>
        <v>0.03</v>
      </c>
      <c r="BQ51" s="89">
        <f>AVERAGE(BQ49:BQ50)</f>
        <v>0.9</v>
      </c>
      <c r="BR51" s="84">
        <v>1.2350000000000001</v>
      </c>
      <c r="BS51" s="48">
        <v>1.2350000000000001</v>
      </c>
      <c r="BT51" s="69">
        <f>BV51</f>
        <v>3</v>
      </c>
      <c r="BU51" s="26"/>
      <c r="BV51" s="27">
        <v>3</v>
      </c>
      <c r="BW51" s="27">
        <v>0</v>
      </c>
      <c r="BX51" s="48">
        <v>3</v>
      </c>
      <c r="BY51" s="48">
        <v>3</v>
      </c>
      <c r="BZ51" s="23"/>
      <c r="CA51" s="71">
        <v>0</v>
      </c>
      <c r="CB51" s="71">
        <f>CC51</f>
        <v>10</v>
      </c>
      <c r="CC51" s="53">
        <f>AVERAGE(CC49:CC50)</f>
        <v>10</v>
      </c>
      <c r="CD51" s="25"/>
      <c r="CE51" s="25"/>
      <c r="CF51" s="25"/>
      <c r="CG51" s="23"/>
      <c r="CH51" s="25"/>
      <c r="CI51" s="25"/>
      <c r="CJ51" s="27"/>
      <c r="CK51" s="26"/>
      <c r="CL51" s="26"/>
      <c r="CM51" s="26"/>
      <c r="CN51" s="26"/>
      <c r="CO51" s="24"/>
      <c r="CP51" s="24"/>
      <c r="CQ51" s="25"/>
      <c r="CR51" s="24"/>
      <c r="CS51" s="25"/>
      <c r="CT51" s="24"/>
      <c r="CU51" s="25"/>
      <c r="CV51" s="25"/>
      <c r="CW51" s="25"/>
      <c r="CX51" s="26"/>
      <c r="CY51" s="26"/>
      <c r="CZ51" s="24"/>
      <c r="DA51" s="25"/>
      <c r="DB51" s="26"/>
      <c r="DC51" s="25"/>
      <c r="DD51" s="25"/>
      <c r="DE51" s="25"/>
      <c r="DF51" s="26"/>
      <c r="DG51" s="26"/>
      <c r="DH51" s="25"/>
      <c r="DI51" s="25"/>
      <c r="DJ51" s="25"/>
      <c r="DK51" s="25"/>
      <c r="DL51" s="25"/>
      <c r="DM51" s="26"/>
      <c r="DN51" s="26"/>
      <c r="DO51" s="25"/>
      <c r="DP51" s="27"/>
      <c r="DQ51" s="27"/>
      <c r="DR51" s="27"/>
      <c r="DS51" s="27"/>
      <c r="DT51" s="27"/>
      <c r="DU51" s="27"/>
      <c r="DV51" s="27"/>
      <c r="DW51" s="27"/>
      <c r="DX51" s="27"/>
      <c r="DY51" s="27"/>
      <c r="DZ51" s="27"/>
      <c r="EA51" s="27"/>
      <c r="EB51" s="27"/>
      <c r="EC51" s="27"/>
      <c r="ED51" s="27"/>
      <c r="EE51" s="27"/>
      <c r="EF51" s="27"/>
      <c r="EG51" s="27"/>
      <c r="EH51" s="20"/>
      <c r="EI51" s="20"/>
      <c r="EJ51" s="20"/>
      <c r="EK51" s="20"/>
      <c r="EL51" s="20"/>
      <c r="EM51" s="20"/>
      <c r="EN51" s="20"/>
      <c r="EO51" s="20"/>
      <c r="EP51" s="20"/>
    </row>
    <row r="52" spans="1:146" s="13" customFormat="1">
      <c r="A52" s="93"/>
      <c r="B52" s="94"/>
      <c r="C52" s="94"/>
      <c r="D52" s="94"/>
      <c r="E52" s="94"/>
      <c r="F52" s="94"/>
      <c r="G52" s="94"/>
      <c r="H52" s="95"/>
      <c r="I52" s="94"/>
      <c r="J52" s="96"/>
      <c r="K52" s="96"/>
      <c r="L52" s="94"/>
      <c r="M52" s="94"/>
      <c r="N52" s="94"/>
      <c r="O52" s="97"/>
      <c r="P52" s="84" t="s">
        <v>1349</v>
      </c>
      <c r="Q52" s="84" t="s">
        <v>1349</v>
      </c>
      <c r="R52" s="84" t="s">
        <v>1349</v>
      </c>
      <c r="S52" s="94"/>
      <c r="T52" s="94"/>
      <c r="U52" s="84"/>
      <c r="V52" s="94" t="s">
        <v>416</v>
      </c>
      <c r="W52" s="94" t="s">
        <v>416</v>
      </c>
      <c r="X52" s="85"/>
      <c r="Y52" s="85" t="s">
        <v>301</v>
      </c>
      <c r="Z52" s="48"/>
      <c r="AA52" s="48"/>
      <c r="AB52" s="48"/>
      <c r="AC52" s="48"/>
      <c r="AD52" s="48"/>
      <c r="AE52" s="84" t="s">
        <v>648</v>
      </c>
      <c r="AF52" s="94"/>
      <c r="AG52" s="94" t="s">
        <v>647</v>
      </c>
      <c r="AH52" s="84" t="s">
        <v>648</v>
      </c>
      <c r="AI52" s="84" t="s">
        <v>648</v>
      </c>
      <c r="AJ52" s="84" t="s">
        <v>648</v>
      </c>
      <c r="AK52" s="84" t="s">
        <v>648</v>
      </c>
      <c r="AL52" s="48"/>
      <c r="AM52" s="48"/>
      <c r="AN52" s="48"/>
      <c r="AO52" s="84" t="s">
        <v>301</v>
      </c>
      <c r="AP52" s="94"/>
      <c r="AQ52" s="94"/>
      <c r="AR52" s="94"/>
      <c r="AS52" s="94"/>
      <c r="AT52" s="94"/>
      <c r="AU52" s="94"/>
      <c r="AV52" s="48"/>
      <c r="AW52" s="48"/>
      <c r="AX52" s="48"/>
      <c r="AY52" s="48"/>
      <c r="AZ52" s="48"/>
      <c r="BA52" s="84" t="s">
        <v>647</v>
      </c>
      <c r="BB52" s="94"/>
      <c r="BC52" s="94"/>
      <c r="BD52" s="48"/>
      <c r="BE52" s="48"/>
      <c r="BF52" s="48"/>
      <c r="BG52" s="48"/>
      <c r="BH52" s="48"/>
      <c r="BI52" s="48"/>
      <c r="BJ52" s="48"/>
      <c r="BK52" s="48"/>
      <c r="BL52" s="48"/>
      <c r="BM52" s="48"/>
      <c r="BN52" s="48"/>
      <c r="BO52" s="84" t="s">
        <v>1103</v>
      </c>
      <c r="BP52" s="84" t="s">
        <v>1103</v>
      </c>
      <c r="BQ52" s="84" t="s">
        <v>1103</v>
      </c>
      <c r="BR52" s="84" t="s">
        <v>1104</v>
      </c>
      <c r="BS52" s="94" t="s">
        <v>1104</v>
      </c>
      <c r="BT52" s="84" t="s">
        <v>1104</v>
      </c>
      <c r="BU52" s="94"/>
      <c r="BV52" s="94" t="s">
        <v>1104</v>
      </c>
      <c r="BW52" s="94" t="s">
        <v>1104</v>
      </c>
      <c r="BX52" s="94" t="s">
        <v>1104</v>
      </c>
      <c r="BY52" s="94" t="s">
        <v>1104</v>
      </c>
      <c r="BZ52" s="94"/>
      <c r="CA52" s="84" t="s">
        <v>1227</v>
      </c>
      <c r="CB52" s="84" t="s">
        <v>1103</v>
      </c>
      <c r="CC52" s="94"/>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row>
    <row r="53" spans="1:146" s="13" customFormat="1">
      <c r="A53" s="48" t="s">
        <v>693</v>
      </c>
      <c r="B53" s="48">
        <v>1</v>
      </c>
      <c r="C53" s="48" t="s">
        <v>375</v>
      </c>
      <c r="D53" s="48" t="s">
        <v>389</v>
      </c>
      <c r="E53" s="48">
        <v>1</v>
      </c>
      <c r="F53" s="48" t="s">
        <v>694</v>
      </c>
      <c r="G53" s="48" t="s">
        <v>1105</v>
      </c>
      <c r="H53" s="49" t="s">
        <v>695</v>
      </c>
      <c r="I53" s="48">
        <v>1</v>
      </c>
      <c r="J53" s="50" t="s">
        <v>439</v>
      </c>
      <c r="K53" s="50" t="s">
        <v>696</v>
      </c>
      <c r="L53" s="48" t="s">
        <v>697</v>
      </c>
      <c r="M53" s="51"/>
      <c r="N53" s="48"/>
      <c r="O53" s="53">
        <v>591</v>
      </c>
      <c r="P53" s="87"/>
      <c r="Q53" s="87"/>
      <c r="R53" s="84">
        <v>4.9000000000000004</v>
      </c>
      <c r="S53" s="48">
        <v>5.46</v>
      </c>
      <c r="T53" s="8">
        <f>U53/S53</f>
        <v>4.468864468864469</v>
      </c>
      <c r="U53" s="84">
        <v>24.4</v>
      </c>
      <c r="V53" s="48"/>
      <c r="W53" s="48"/>
      <c r="X53" s="85">
        <v>44.1</v>
      </c>
      <c r="Y53" s="85"/>
      <c r="Z53" s="48"/>
      <c r="AA53" s="48"/>
      <c r="AB53" s="48"/>
      <c r="AC53" s="48"/>
      <c r="AD53" s="48"/>
      <c r="AE53" s="84"/>
      <c r="AF53" s="48">
        <v>20</v>
      </c>
      <c r="AG53" s="48"/>
      <c r="AH53" s="84">
        <v>2.6</v>
      </c>
      <c r="AI53" s="84">
        <v>54</v>
      </c>
      <c r="AJ53" s="84">
        <v>8.9</v>
      </c>
      <c r="AK53" s="84">
        <v>2.2999999999999998</v>
      </c>
      <c r="AL53" s="48"/>
      <c r="AM53" s="48"/>
      <c r="AN53" s="48"/>
      <c r="AO53" s="84"/>
      <c r="AP53" s="48">
        <v>0</v>
      </c>
      <c r="AQ53" s="48"/>
      <c r="AR53" s="48">
        <v>0</v>
      </c>
      <c r="AS53" s="48"/>
      <c r="AT53" s="48"/>
      <c r="AU53" s="48">
        <v>0</v>
      </c>
      <c r="AV53" s="48"/>
      <c r="AW53" s="48"/>
      <c r="AX53" s="48"/>
      <c r="AY53" s="48"/>
      <c r="AZ53" s="48"/>
      <c r="BA53" s="84"/>
      <c r="BB53" s="48"/>
      <c r="BC53" s="48"/>
      <c r="BD53" s="48"/>
      <c r="BE53" s="48"/>
      <c r="BF53" s="48"/>
      <c r="BG53" s="48"/>
      <c r="BH53" s="48"/>
      <c r="BI53" s="48"/>
      <c r="BJ53" s="48"/>
      <c r="BK53" s="48"/>
      <c r="BL53" s="48"/>
      <c r="BM53" s="48"/>
      <c r="BN53" s="48"/>
      <c r="BO53" s="84">
        <v>1.61</v>
      </c>
      <c r="BP53" s="84">
        <v>0.12</v>
      </c>
      <c r="BQ53" s="84">
        <v>17.8</v>
      </c>
      <c r="BR53" s="84"/>
      <c r="BS53" s="48"/>
      <c r="BT53" s="84"/>
      <c r="BU53" s="48"/>
      <c r="BV53" s="48"/>
      <c r="BW53" s="48"/>
      <c r="BX53" s="48"/>
      <c r="BY53" s="48"/>
      <c r="BZ53" s="48"/>
      <c r="CA53" s="84"/>
      <c r="CB53" s="84"/>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row>
    <row r="54" spans="1:146" s="13" customFormat="1">
      <c r="A54" s="48" t="s">
        <v>693</v>
      </c>
      <c r="B54" s="48">
        <v>2</v>
      </c>
      <c r="C54" s="48" t="s">
        <v>375</v>
      </c>
      <c r="D54" s="48" t="s">
        <v>389</v>
      </c>
      <c r="E54" s="48">
        <v>1</v>
      </c>
      <c r="F54" s="48" t="s">
        <v>694</v>
      </c>
      <c r="G54" s="48" t="s">
        <v>1105</v>
      </c>
      <c r="H54" s="49"/>
      <c r="I54" s="48">
        <v>1</v>
      </c>
      <c r="J54" s="50" t="s">
        <v>441</v>
      </c>
      <c r="K54" s="50" t="s">
        <v>698</v>
      </c>
      <c r="L54" s="48" t="s">
        <v>699</v>
      </c>
      <c r="M54" s="51"/>
      <c r="N54" s="48"/>
      <c r="O54" s="53">
        <v>573</v>
      </c>
      <c r="P54" s="87"/>
      <c r="Q54" s="87"/>
      <c r="R54" s="84">
        <v>7.5</v>
      </c>
      <c r="S54" s="48">
        <v>5.46</v>
      </c>
      <c r="T54" s="8">
        <f>U54/S54</f>
        <v>5.0366300366300365</v>
      </c>
      <c r="U54" s="84">
        <v>27.5</v>
      </c>
      <c r="V54" s="48"/>
      <c r="W54" s="48"/>
      <c r="X54" s="85">
        <v>44.5</v>
      </c>
      <c r="Y54" s="85"/>
      <c r="Z54" s="48"/>
      <c r="AA54" s="48"/>
      <c r="AB54" s="48"/>
      <c r="AC54" s="48"/>
      <c r="AD54" s="48"/>
      <c r="AE54" s="84"/>
      <c r="AF54" s="48">
        <v>2.5</v>
      </c>
      <c r="AG54" s="48"/>
      <c r="AH54" s="84">
        <v>2.5</v>
      </c>
      <c r="AI54" s="84">
        <v>68</v>
      </c>
      <c r="AJ54" s="84">
        <v>2.2000000000000002</v>
      </c>
      <c r="AK54" s="84">
        <v>1.9</v>
      </c>
      <c r="AL54" s="48"/>
      <c r="AM54" s="48"/>
      <c r="AN54" s="48"/>
      <c r="AO54" s="84"/>
      <c r="AP54" s="48"/>
      <c r="AQ54" s="48"/>
      <c r="AR54" s="48">
        <v>0</v>
      </c>
      <c r="AS54" s="48"/>
      <c r="AT54" s="48"/>
      <c r="AU54" s="48">
        <v>10</v>
      </c>
      <c r="AV54" s="48"/>
      <c r="AW54" s="48"/>
      <c r="AX54" s="48"/>
      <c r="AY54" s="48"/>
      <c r="AZ54" s="48"/>
      <c r="BA54" s="84"/>
      <c r="BB54" s="48"/>
      <c r="BC54" s="48">
        <v>0.34799999999999998</v>
      </c>
      <c r="BD54" s="48"/>
      <c r="BE54" s="48"/>
      <c r="BF54" s="48"/>
      <c r="BG54" s="48"/>
      <c r="BH54" s="48"/>
      <c r="BI54" s="48"/>
      <c r="BJ54" s="48"/>
      <c r="BK54" s="48"/>
      <c r="BL54" s="48"/>
      <c r="BM54" s="48"/>
      <c r="BN54" s="48"/>
      <c r="BO54" s="84">
        <v>0.44</v>
      </c>
      <c r="BP54" s="84">
        <v>0.12</v>
      </c>
      <c r="BQ54" s="84">
        <v>16</v>
      </c>
      <c r="BR54" s="84"/>
      <c r="BS54" s="48">
        <v>0.34799999999999998</v>
      </c>
      <c r="BT54" s="84"/>
      <c r="BU54" s="48"/>
      <c r="BV54" s="48">
        <v>240</v>
      </c>
      <c r="BW54" s="48">
        <v>0</v>
      </c>
      <c r="BX54" s="48"/>
      <c r="BY54" s="48"/>
      <c r="BZ54" s="48"/>
      <c r="CA54" s="84">
        <v>0</v>
      </c>
      <c r="CB54" s="84"/>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row>
    <row r="55" spans="1:146" s="13" customFormat="1">
      <c r="A55" s="48" t="s">
        <v>693</v>
      </c>
      <c r="B55" s="48">
        <v>3</v>
      </c>
      <c r="C55" s="48" t="s">
        <v>375</v>
      </c>
      <c r="D55" s="48" t="s">
        <v>389</v>
      </c>
      <c r="E55" s="48">
        <v>1</v>
      </c>
      <c r="F55" s="48" t="s">
        <v>694</v>
      </c>
      <c r="G55" s="48" t="s">
        <v>1105</v>
      </c>
      <c r="H55" s="49"/>
      <c r="I55" s="48">
        <v>1</v>
      </c>
      <c r="J55" s="50" t="s">
        <v>512</v>
      </c>
      <c r="K55" s="50" t="s">
        <v>700</v>
      </c>
      <c r="L55" s="48" t="s">
        <v>701</v>
      </c>
      <c r="M55" s="51"/>
      <c r="N55" s="48"/>
      <c r="O55" s="53">
        <v>579</v>
      </c>
      <c r="P55" s="87"/>
      <c r="Q55" s="87"/>
      <c r="R55" s="84">
        <v>6.4</v>
      </c>
      <c r="S55" s="48">
        <v>5.46</v>
      </c>
      <c r="T55" s="8">
        <f>U55/S55</f>
        <v>4.5604395604395602</v>
      </c>
      <c r="U55" s="84">
        <v>24.9</v>
      </c>
      <c r="V55" s="48"/>
      <c r="W55" s="48"/>
      <c r="X55" s="85">
        <v>43</v>
      </c>
      <c r="Y55" s="85"/>
      <c r="Z55" s="48"/>
      <c r="AA55" s="48"/>
      <c r="AB55" s="48"/>
      <c r="AC55" s="48"/>
      <c r="AD55" s="48"/>
      <c r="AE55" s="84"/>
      <c r="AF55" s="48">
        <v>18</v>
      </c>
      <c r="AG55" s="48"/>
      <c r="AH55" s="84">
        <v>2.5</v>
      </c>
      <c r="AI55" s="84">
        <v>69</v>
      </c>
      <c r="AJ55" s="84">
        <v>5.9</v>
      </c>
      <c r="AK55" s="84">
        <v>2</v>
      </c>
      <c r="AL55" s="48"/>
      <c r="AM55" s="48"/>
      <c r="AN55" s="48"/>
      <c r="AO55" s="84"/>
      <c r="AP55" s="48">
        <v>0</v>
      </c>
      <c r="AQ55" s="48"/>
      <c r="AR55" s="48">
        <v>0</v>
      </c>
      <c r="AS55" s="48"/>
      <c r="AT55" s="48"/>
      <c r="AU55" s="48">
        <v>0</v>
      </c>
      <c r="AV55" s="48"/>
      <c r="AW55" s="48"/>
      <c r="AX55" s="48"/>
      <c r="AY55" s="48"/>
      <c r="AZ55" s="48"/>
      <c r="BA55" s="84"/>
      <c r="BB55" s="48"/>
      <c r="BC55" s="48"/>
      <c r="BD55" s="48"/>
      <c r="BE55" s="48"/>
      <c r="BF55" s="48"/>
      <c r="BG55" s="48"/>
      <c r="BH55" s="48"/>
      <c r="BI55" s="48"/>
      <c r="BJ55" s="48"/>
      <c r="BK55" s="48"/>
      <c r="BL55" s="48"/>
      <c r="BM55" s="48"/>
      <c r="BN55" s="48"/>
      <c r="BO55" s="84">
        <v>1.31</v>
      </c>
      <c r="BP55" s="84">
        <v>0.28000000000000003</v>
      </c>
      <c r="BQ55" s="84">
        <v>14.7</v>
      </c>
      <c r="BR55" s="84"/>
      <c r="BS55" s="48"/>
      <c r="BT55" s="84"/>
      <c r="BU55" s="48"/>
      <c r="BV55" s="48"/>
      <c r="BW55" s="48"/>
      <c r="BX55" s="48"/>
      <c r="BY55" s="48"/>
      <c r="BZ55" s="48"/>
      <c r="CA55" s="84"/>
      <c r="CB55" s="84"/>
      <c r="CC55" s="48">
        <v>0</v>
      </c>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row>
    <row r="56" spans="1:146" s="19" customFormat="1" ht="14.25" customHeight="1">
      <c r="A56" s="86" t="s">
        <v>693</v>
      </c>
      <c r="B56" s="48" t="s">
        <v>646</v>
      </c>
      <c r="C56" s="48"/>
      <c r="D56" s="48"/>
      <c r="E56" s="48">
        <v>1</v>
      </c>
      <c r="F56" s="48" t="s">
        <v>694</v>
      </c>
      <c r="G56" s="48" t="s">
        <v>1105</v>
      </c>
      <c r="H56" s="49" t="s">
        <v>695</v>
      </c>
      <c r="I56" s="48"/>
      <c r="J56" s="50"/>
      <c r="K56" s="50"/>
      <c r="L56" s="48"/>
      <c r="M56" s="51">
        <f>R56+U56+X56+Y56+AE56+AG56+AH56</f>
        <v>99.999999999999986</v>
      </c>
      <c r="N56" s="52"/>
      <c r="O56" s="53">
        <f>AVERAGE(O53:O55)</f>
        <v>581</v>
      </c>
      <c r="P56" s="87">
        <f>U56*17+X56*37+Y56*17+AG56*29+AE56*8</f>
        <v>2306.2333333333331</v>
      </c>
      <c r="Q56" s="87">
        <f>(U56*4)+(X56*9)+(Y56*4)+(AG56*7)+(AE56*2)</f>
        <v>557.13333333333333</v>
      </c>
      <c r="R56" s="88">
        <f>AVERAGE(R53:R55)</f>
        <v>6.2666666666666666</v>
      </c>
      <c r="S56" s="48">
        <v>5.46</v>
      </c>
      <c r="T56" s="52">
        <f>AVERAGE(T53:T55)</f>
        <v>4.6886446886446889</v>
      </c>
      <c r="U56" s="89">
        <f>S56*T56</f>
        <v>25.6</v>
      </c>
      <c r="V56" s="52">
        <f>U56</f>
        <v>25.6</v>
      </c>
      <c r="W56" s="7">
        <v>0</v>
      </c>
      <c r="X56" s="98">
        <f>AVERAGE(X53:X55)</f>
        <v>43.866666666666667</v>
      </c>
      <c r="Y56" s="66">
        <f>100-R56-U56-X56-AE56-AH56</f>
        <v>8.2333333333333254</v>
      </c>
      <c r="Z56" s="52"/>
      <c r="AA56" s="23"/>
      <c r="AB56" s="23"/>
      <c r="AC56" s="23"/>
      <c r="AD56" s="23"/>
      <c r="AE56" s="88">
        <f>AF56</f>
        <v>13.5</v>
      </c>
      <c r="AF56" s="51">
        <f>AVERAGE(AF53:AF55)</f>
        <v>13.5</v>
      </c>
      <c r="AG56" s="23">
        <v>0</v>
      </c>
      <c r="AH56" s="88">
        <f>AVERAGE(AH53:AH55)</f>
        <v>2.5333333333333332</v>
      </c>
      <c r="AI56" s="88">
        <f>AVERAGE(AI53:AI55)</f>
        <v>63.666666666666664</v>
      </c>
      <c r="AJ56" s="88">
        <f>AVERAGE(AJ53:AJ55)</f>
        <v>5.666666666666667</v>
      </c>
      <c r="AK56" s="88">
        <f>AVERAGE(AK53:AK55)</f>
        <v>2.0666666666666664</v>
      </c>
      <c r="AL56" s="52"/>
      <c r="AM56" s="52"/>
      <c r="AN56" s="26"/>
      <c r="AO56" s="89">
        <f>AR56+(AS56/12)</f>
        <v>0.27777777777777779</v>
      </c>
      <c r="AP56" s="51">
        <f>AVERAGE(AP53:AP55)</f>
        <v>0</v>
      </c>
      <c r="AQ56" s="52"/>
      <c r="AR56" s="51">
        <f>AVERAGE(AR53:AR55)</f>
        <v>0</v>
      </c>
      <c r="AS56" s="52">
        <f>AU56</f>
        <v>3.3333333333333335</v>
      </c>
      <c r="AT56" s="27"/>
      <c r="AU56" s="52">
        <f>AVERAGE(AU53:AU55)</f>
        <v>3.3333333333333335</v>
      </c>
      <c r="AV56" s="27"/>
      <c r="AW56" s="27"/>
      <c r="AX56" s="48"/>
      <c r="AY56" s="27"/>
      <c r="AZ56" s="27"/>
      <c r="BA56" s="67">
        <v>0</v>
      </c>
      <c r="BB56" s="27"/>
      <c r="BC56" s="23"/>
      <c r="BD56" s="25"/>
      <c r="BE56" s="25"/>
      <c r="BF56" s="25"/>
      <c r="BG56" s="25"/>
      <c r="BH56" s="92"/>
      <c r="BI56" s="26"/>
      <c r="BJ56" s="26"/>
      <c r="BK56" s="26"/>
      <c r="BL56" s="26"/>
      <c r="BM56" s="26"/>
      <c r="BN56" s="27"/>
      <c r="BO56" s="89">
        <f>AVERAGE(BO53:BO55)</f>
        <v>1.1200000000000001</v>
      </c>
      <c r="BP56" s="89">
        <f>AVERAGE(BP53:BP55)</f>
        <v>0.17333333333333334</v>
      </c>
      <c r="BQ56" s="89">
        <f>AVERAGE(BQ53:BQ55)</f>
        <v>16.166666666666668</v>
      </c>
      <c r="BR56" s="89">
        <v>0.34799999999999998</v>
      </c>
      <c r="BS56" s="48">
        <v>0.34799999999999998</v>
      </c>
      <c r="BT56" s="84">
        <f>BV56</f>
        <v>240</v>
      </c>
      <c r="BU56" s="48"/>
      <c r="BV56" s="48">
        <v>240</v>
      </c>
      <c r="BW56" s="48">
        <v>0</v>
      </c>
      <c r="BX56" s="27"/>
      <c r="BY56" s="27"/>
      <c r="BZ56" s="23"/>
      <c r="CA56" s="71">
        <v>0</v>
      </c>
      <c r="CB56" s="71">
        <f>CC56</f>
        <v>0</v>
      </c>
      <c r="CC56" s="52">
        <f>AVERAGE(CC53:CC55)</f>
        <v>0</v>
      </c>
      <c r="CD56" s="25"/>
      <c r="CE56" s="25"/>
      <c r="CF56" s="25"/>
      <c r="CG56" s="23"/>
      <c r="CH56" s="25"/>
      <c r="CI56" s="25"/>
      <c r="CJ56" s="27"/>
      <c r="CK56" s="26"/>
      <c r="CL56" s="26"/>
      <c r="CM56" s="26"/>
      <c r="CN56" s="26"/>
      <c r="CO56" s="24"/>
      <c r="CP56" s="24"/>
      <c r="CQ56" s="25"/>
      <c r="CR56" s="24"/>
      <c r="CS56" s="25"/>
      <c r="CT56" s="24"/>
      <c r="CU56" s="25"/>
      <c r="CV56" s="25"/>
      <c r="CW56" s="25"/>
      <c r="CX56" s="26"/>
      <c r="CY56" s="26"/>
      <c r="CZ56" s="24"/>
      <c r="DA56" s="25"/>
      <c r="DB56" s="26"/>
      <c r="DC56" s="25"/>
      <c r="DD56" s="25"/>
      <c r="DE56" s="25"/>
      <c r="DF56" s="26"/>
      <c r="DG56" s="26"/>
      <c r="DH56" s="25"/>
      <c r="DI56" s="25"/>
      <c r="DJ56" s="25"/>
      <c r="DK56" s="25"/>
      <c r="DL56" s="25"/>
      <c r="DM56" s="26"/>
      <c r="DN56" s="26"/>
      <c r="DO56" s="25"/>
      <c r="DP56" s="27"/>
      <c r="DQ56" s="27"/>
      <c r="DR56" s="27"/>
      <c r="DS56" s="27"/>
      <c r="DT56" s="27"/>
      <c r="DU56" s="27"/>
      <c r="DV56" s="27"/>
      <c r="DW56" s="27"/>
      <c r="DX56" s="27"/>
      <c r="DY56" s="27"/>
      <c r="DZ56" s="27"/>
      <c r="EA56" s="27"/>
      <c r="EB56" s="27"/>
      <c r="EC56" s="27"/>
      <c r="ED56" s="27"/>
      <c r="EE56" s="27"/>
      <c r="EF56" s="27"/>
      <c r="EG56" s="27"/>
      <c r="EH56" s="20"/>
      <c r="EI56" s="20"/>
      <c r="EJ56" s="20"/>
      <c r="EK56" s="20"/>
      <c r="EL56" s="20"/>
      <c r="EM56" s="20"/>
      <c r="EN56" s="20"/>
      <c r="EO56" s="20"/>
      <c r="EP56" s="20"/>
    </row>
    <row r="57" spans="1:146" s="13" customFormat="1">
      <c r="A57" s="93"/>
      <c r="B57" s="94"/>
      <c r="C57" s="94"/>
      <c r="D57" s="94"/>
      <c r="E57" s="94"/>
      <c r="F57" s="94"/>
      <c r="G57" s="94"/>
      <c r="H57" s="95"/>
      <c r="I57" s="94"/>
      <c r="J57" s="96"/>
      <c r="K57" s="96"/>
      <c r="L57" s="94"/>
      <c r="M57" s="94"/>
      <c r="N57" s="94"/>
      <c r="O57" s="97"/>
      <c r="P57" s="84" t="s">
        <v>1349</v>
      </c>
      <c r="Q57" s="84" t="s">
        <v>1349</v>
      </c>
      <c r="R57" s="84" t="s">
        <v>1349</v>
      </c>
      <c r="S57" s="94"/>
      <c r="T57" s="94"/>
      <c r="U57" s="84"/>
      <c r="V57" s="94" t="s">
        <v>416</v>
      </c>
      <c r="W57" s="94" t="s">
        <v>416</v>
      </c>
      <c r="X57" s="85"/>
      <c r="Y57" s="85" t="s">
        <v>301</v>
      </c>
      <c r="Z57" s="48"/>
      <c r="AA57" s="48"/>
      <c r="AB57" s="48"/>
      <c r="AC57" s="48"/>
      <c r="AD57" s="48"/>
      <c r="AE57" s="84" t="s">
        <v>648</v>
      </c>
      <c r="AF57" s="94"/>
      <c r="AG57" s="94" t="s">
        <v>647</v>
      </c>
      <c r="AH57" s="84" t="s">
        <v>648</v>
      </c>
      <c r="AI57" s="84" t="s">
        <v>648</v>
      </c>
      <c r="AJ57" s="84" t="s">
        <v>648</v>
      </c>
      <c r="AK57" s="84" t="s">
        <v>648</v>
      </c>
      <c r="AL57" s="48"/>
      <c r="AM57" s="48"/>
      <c r="AN57" s="48"/>
      <c r="AO57" s="84" t="s">
        <v>648</v>
      </c>
      <c r="AP57" s="94" t="s">
        <v>648</v>
      </c>
      <c r="AQ57" s="94"/>
      <c r="AR57" s="94"/>
      <c r="AS57" s="94" t="s">
        <v>301</v>
      </c>
      <c r="AT57" s="94"/>
      <c r="AU57" s="94"/>
      <c r="AV57" s="48"/>
      <c r="AW57" s="48"/>
      <c r="AX57" s="48"/>
      <c r="AY57" s="48"/>
      <c r="AZ57" s="48"/>
      <c r="BA57" s="84" t="s">
        <v>647</v>
      </c>
      <c r="BB57" s="94"/>
      <c r="BC57" s="94"/>
      <c r="BD57" s="48"/>
      <c r="BE57" s="48"/>
      <c r="BF57" s="48"/>
      <c r="BG57" s="48"/>
      <c r="BH57" s="48"/>
      <c r="BI57" s="48"/>
      <c r="BJ57" s="48"/>
      <c r="BK57" s="48"/>
      <c r="BL57" s="48"/>
      <c r="BM57" s="48"/>
      <c r="BN57" s="48"/>
      <c r="BO57" s="84" t="s">
        <v>301</v>
      </c>
      <c r="BP57" s="84" t="s">
        <v>301</v>
      </c>
      <c r="BQ57" s="84" t="s">
        <v>301</v>
      </c>
      <c r="BR57" s="84" t="s">
        <v>1107</v>
      </c>
      <c r="BS57" s="94" t="s">
        <v>1107</v>
      </c>
      <c r="BT57" s="84" t="s">
        <v>1107</v>
      </c>
      <c r="BU57" s="94"/>
      <c r="BV57" s="94" t="s">
        <v>1107</v>
      </c>
      <c r="BW57" s="94" t="s">
        <v>1107</v>
      </c>
      <c r="BX57" s="94"/>
      <c r="BY57" s="94"/>
      <c r="BZ57" s="94"/>
      <c r="CA57" s="84" t="s">
        <v>1106</v>
      </c>
      <c r="CB57" s="84" t="s">
        <v>1108</v>
      </c>
      <c r="CC57" s="94"/>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row>
    <row r="58" spans="1:146" s="13" customFormat="1">
      <c r="A58" s="48" t="s">
        <v>702</v>
      </c>
      <c r="B58" s="48">
        <v>1</v>
      </c>
      <c r="C58" s="48" t="s">
        <v>375</v>
      </c>
      <c r="D58" s="48" t="s">
        <v>389</v>
      </c>
      <c r="E58" s="48">
        <v>1</v>
      </c>
      <c r="F58" s="55" t="s">
        <v>703</v>
      </c>
      <c r="G58" s="48" t="s">
        <v>707</v>
      </c>
      <c r="H58" s="49"/>
      <c r="I58" s="48">
        <v>1</v>
      </c>
      <c r="J58" s="50" t="s">
        <v>439</v>
      </c>
      <c r="K58" s="50" t="s">
        <v>704</v>
      </c>
      <c r="L58" s="48" t="s">
        <v>705</v>
      </c>
      <c r="M58" s="51"/>
      <c r="N58" s="48"/>
      <c r="O58" s="53">
        <v>351</v>
      </c>
      <c r="P58" s="87"/>
      <c r="Q58" s="87"/>
      <c r="R58" s="84">
        <v>10.199999999999999</v>
      </c>
      <c r="S58" s="48">
        <v>6.25</v>
      </c>
      <c r="T58" s="8">
        <f>U58/S58</f>
        <v>3.472</v>
      </c>
      <c r="U58" s="84">
        <v>21.7</v>
      </c>
      <c r="V58" s="48"/>
      <c r="W58" s="48"/>
      <c r="X58" s="85">
        <v>1.5</v>
      </c>
      <c r="Y58" s="85"/>
      <c r="Z58" s="48"/>
      <c r="AA58" s="48"/>
      <c r="AB58" s="48"/>
      <c r="AC58" s="48"/>
      <c r="AD58" s="48"/>
      <c r="AE58" s="84"/>
      <c r="AF58" s="48">
        <v>26.1</v>
      </c>
      <c r="AG58" s="48"/>
      <c r="AH58" s="84">
        <v>3.9</v>
      </c>
      <c r="AI58" s="84">
        <v>76</v>
      </c>
      <c r="AJ58" s="84">
        <v>7.4</v>
      </c>
      <c r="AK58" s="84">
        <v>2.7</v>
      </c>
      <c r="AL58" s="48"/>
      <c r="AM58" s="48"/>
      <c r="AN58" s="48"/>
      <c r="AO58" s="84"/>
      <c r="AP58" s="48"/>
      <c r="AQ58" s="48"/>
      <c r="AR58" s="48">
        <v>0</v>
      </c>
      <c r="AS58" s="48"/>
      <c r="AT58" s="48"/>
      <c r="AU58" s="48"/>
      <c r="AV58" s="48"/>
      <c r="AW58" s="48"/>
      <c r="AX58" s="48"/>
      <c r="AY58" s="48"/>
      <c r="AZ58" s="48"/>
      <c r="BA58" s="84"/>
      <c r="BB58" s="48"/>
      <c r="BC58" s="48"/>
      <c r="BD58" s="48"/>
      <c r="BE58" s="48"/>
      <c r="BF58" s="48"/>
      <c r="BG58" s="48"/>
      <c r="BH58" s="48"/>
      <c r="BI58" s="48"/>
      <c r="BJ58" s="48"/>
      <c r="BK58" s="48"/>
      <c r="BL58" s="48"/>
      <c r="BM58" s="48"/>
      <c r="BN58" s="48"/>
      <c r="BO58" s="84">
        <v>0.8</v>
      </c>
      <c r="BP58" s="84">
        <v>0.2</v>
      </c>
      <c r="BQ58" s="84">
        <v>2.6</v>
      </c>
      <c r="BR58" s="84"/>
      <c r="BS58" s="48"/>
      <c r="BT58" s="84"/>
      <c r="BU58" s="48"/>
      <c r="BV58" s="48"/>
      <c r="BW58" s="48"/>
      <c r="BX58" s="48"/>
      <c r="BY58" s="48"/>
      <c r="BZ58" s="48"/>
      <c r="CA58" s="84"/>
      <c r="CB58" s="84"/>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row>
    <row r="59" spans="1:146" s="13" customFormat="1">
      <c r="A59" s="48" t="s">
        <v>702</v>
      </c>
      <c r="B59" s="48">
        <v>2</v>
      </c>
      <c r="C59" s="48" t="s">
        <v>375</v>
      </c>
      <c r="D59" s="48" t="s">
        <v>389</v>
      </c>
      <c r="E59" s="48">
        <v>1</v>
      </c>
      <c r="F59" s="55" t="s">
        <v>703</v>
      </c>
      <c r="G59" s="48" t="s">
        <v>707</v>
      </c>
      <c r="H59" s="49"/>
      <c r="I59" s="48">
        <v>1</v>
      </c>
      <c r="J59" s="50" t="s">
        <v>512</v>
      </c>
      <c r="K59" s="50" t="s">
        <v>706</v>
      </c>
      <c r="L59" s="48" t="s">
        <v>707</v>
      </c>
      <c r="M59" s="51"/>
      <c r="N59" s="48"/>
      <c r="O59" s="53">
        <v>353</v>
      </c>
      <c r="P59" s="87"/>
      <c r="Q59" s="87"/>
      <c r="R59" s="84">
        <v>10.6</v>
      </c>
      <c r="S59" s="48">
        <v>6.25</v>
      </c>
      <c r="T59" s="8">
        <f>U59/S59</f>
        <v>3.7119999999999997</v>
      </c>
      <c r="U59" s="84">
        <v>23.2</v>
      </c>
      <c r="V59" s="48"/>
      <c r="W59" s="48"/>
      <c r="X59" s="85">
        <v>1.9</v>
      </c>
      <c r="Y59" s="85"/>
      <c r="Z59" s="48"/>
      <c r="AA59" s="48"/>
      <c r="AB59" s="48"/>
      <c r="AC59" s="48"/>
      <c r="AD59" s="48"/>
      <c r="AE59" s="84"/>
      <c r="AF59" s="48">
        <v>26.1</v>
      </c>
      <c r="AG59" s="48"/>
      <c r="AH59" s="84">
        <v>3.5</v>
      </c>
      <c r="AI59" s="84">
        <v>97</v>
      </c>
      <c r="AJ59" s="84">
        <v>5.9</v>
      </c>
      <c r="AK59" s="84">
        <v>2.7</v>
      </c>
      <c r="AL59" s="48"/>
      <c r="AM59" s="48"/>
      <c r="AN59" s="48"/>
      <c r="AO59" s="84"/>
      <c r="AP59" s="48">
        <v>28</v>
      </c>
      <c r="AQ59" s="48"/>
      <c r="AR59" s="48">
        <v>0</v>
      </c>
      <c r="AS59" s="48"/>
      <c r="AT59" s="48"/>
      <c r="AU59" s="48">
        <v>165</v>
      </c>
      <c r="AV59" s="48"/>
      <c r="AW59" s="48"/>
      <c r="AX59" s="48"/>
      <c r="AY59" s="48"/>
      <c r="AZ59" s="48"/>
      <c r="BA59" s="84"/>
      <c r="BB59" s="48"/>
      <c r="BC59" s="48"/>
      <c r="BD59" s="48"/>
      <c r="BE59" s="48"/>
      <c r="BF59" s="48"/>
      <c r="BG59" s="48"/>
      <c r="BH59" s="48"/>
      <c r="BI59" s="48"/>
      <c r="BJ59" s="48"/>
      <c r="BK59" s="48"/>
      <c r="BL59" s="48"/>
      <c r="BM59" s="48"/>
      <c r="BN59" s="48"/>
      <c r="BO59" s="84">
        <v>0.73</v>
      </c>
      <c r="BP59" s="84">
        <v>0.26</v>
      </c>
      <c r="BQ59" s="84">
        <v>2.5</v>
      </c>
      <c r="BR59" s="84"/>
      <c r="BS59" s="48"/>
      <c r="BT59" s="84"/>
      <c r="BU59" s="48"/>
      <c r="BV59" s="48"/>
      <c r="BW59" s="48"/>
      <c r="BX59" s="48"/>
      <c r="BY59" s="48"/>
      <c r="BZ59" s="48"/>
      <c r="CA59" s="84"/>
      <c r="CB59" s="84"/>
      <c r="CC59" s="48">
        <v>2</v>
      </c>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row>
    <row r="60" spans="1:146" s="13" customFormat="1">
      <c r="A60" s="48" t="s">
        <v>702</v>
      </c>
      <c r="B60" s="48">
        <v>3</v>
      </c>
      <c r="C60" s="48" t="s">
        <v>375</v>
      </c>
      <c r="D60" s="48" t="s">
        <v>389</v>
      </c>
      <c r="E60" s="48">
        <v>1</v>
      </c>
      <c r="F60" s="55" t="s">
        <v>703</v>
      </c>
      <c r="G60" s="48" t="s">
        <v>707</v>
      </c>
      <c r="H60" s="49" t="s">
        <v>708</v>
      </c>
      <c r="I60" s="48">
        <v>1</v>
      </c>
      <c r="J60" s="50" t="s">
        <v>456</v>
      </c>
      <c r="K60" s="50" t="s">
        <v>709</v>
      </c>
      <c r="L60" s="48" t="s">
        <v>710</v>
      </c>
      <c r="M60" s="51"/>
      <c r="N60" s="48"/>
      <c r="O60" s="53">
        <v>363</v>
      </c>
      <c r="P60" s="87"/>
      <c r="Q60" s="87"/>
      <c r="R60" s="84">
        <v>6.5</v>
      </c>
      <c r="S60" s="48">
        <v>6.25</v>
      </c>
      <c r="T60" s="8">
        <f>U60/S60</f>
        <v>3.9039999999999999</v>
      </c>
      <c r="U60" s="84">
        <v>24.4</v>
      </c>
      <c r="V60" s="48"/>
      <c r="W60" s="48"/>
      <c r="X60" s="85">
        <v>1</v>
      </c>
      <c r="Y60" s="85"/>
      <c r="Z60" s="48"/>
      <c r="AA60" s="48"/>
      <c r="AB60" s="48"/>
      <c r="AC60" s="48"/>
      <c r="AD60" s="48"/>
      <c r="AE60" s="84"/>
      <c r="AF60" s="48">
        <v>14.6</v>
      </c>
      <c r="AG60" s="48"/>
      <c r="AH60" s="84">
        <v>3.9</v>
      </c>
      <c r="AI60" s="84">
        <v>142</v>
      </c>
      <c r="AJ60" s="84">
        <v>5.7</v>
      </c>
      <c r="AK60" s="84"/>
      <c r="AL60" s="48"/>
      <c r="AM60" s="48"/>
      <c r="AN60" s="48"/>
      <c r="AO60" s="84"/>
      <c r="AP60" s="48">
        <v>13</v>
      </c>
      <c r="AQ60" s="48"/>
      <c r="AR60" s="48">
        <v>0</v>
      </c>
      <c r="AS60" s="48"/>
      <c r="AT60" s="48"/>
      <c r="AU60" s="48">
        <v>80</v>
      </c>
      <c r="AV60" s="48"/>
      <c r="AW60" s="48"/>
      <c r="AX60" s="48"/>
      <c r="AY60" s="48"/>
      <c r="AZ60" s="48"/>
      <c r="BA60" s="84"/>
      <c r="BB60" s="48"/>
      <c r="BC60" s="48"/>
      <c r="BD60" s="48"/>
      <c r="BE60" s="48"/>
      <c r="BF60" s="48"/>
      <c r="BG60" s="48"/>
      <c r="BH60" s="48"/>
      <c r="BI60" s="48"/>
      <c r="BJ60" s="48"/>
      <c r="BK60" s="48"/>
      <c r="BL60" s="48"/>
      <c r="BM60" s="48"/>
      <c r="BN60" s="48"/>
      <c r="BO60" s="84">
        <v>0.66</v>
      </c>
      <c r="BP60" s="84">
        <v>0.22</v>
      </c>
      <c r="BQ60" s="84">
        <v>2.4</v>
      </c>
      <c r="BR60" s="84"/>
      <c r="BS60" s="48"/>
      <c r="BT60" s="84"/>
      <c r="BU60" s="48"/>
      <c r="BV60" s="48"/>
      <c r="BW60" s="48"/>
      <c r="BX60" s="48"/>
      <c r="BY60" s="48"/>
      <c r="BZ60" s="48"/>
      <c r="CA60" s="84"/>
      <c r="CB60" s="84"/>
      <c r="CC60" s="48">
        <v>0</v>
      </c>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row>
    <row r="61" spans="1:146" s="19" customFormat="1" ht="14.25" customHeight="1">
      <c r="A61" s="86" t="s">
        <v>702</v>
      </c>
      <c r="B61" s="48" t="s">
        <v>646</v>
      </c>
      <c r="C61" s="48"/>
      <c r="D61" s="48"/>
      <c r="E61" s="48">
        <v>1</v>
      </c>
      <c r="F61" s="55" t="s">
        <v>703</v>
      </c>
      <c r="G61" s="48" t="s">
        <v>707</v>
      </c>
      <c r="H61" s="49" t="s">
        <v>708</v>
      </c>
      <c r="I61" s="48"/>
      <c r="J61" s="50"/>
      <c r="K61" s="50"/>
      <c r="L61" s="48"/>
      <c r="M61" s="51">
        <f>R61+U61+X61+Y61+AE61+AG61+AH61</f>
        <v>100</v>
      </c>
      <c r="N61" s="52"/>
      <c r="O61" s="53">
        <f>AVERAGE(O58:O60)</f>
        <v>355.66666666666669</v>
      </c>
      <c r="P61" s="87">
        <f>U61*17+X61*37+Y61*17+AG61*29+AE61*8</f>
        <v>1310.2000000000003</v>
      </c>
      <c r="Q61" s="87">
        <f>(U61*4)+(X61*9)+(Y61*4)+(AG61*7)+(AE61*2)</f>
        <v>311.33333333333337</v>
      </c>
      <c r="R61" s="88">
        <f>AVERAGE(R58:R60)</f>
        <v>9.1</v>
      </c>
      <c r="S61" s="48">
        <v>6.25</v>
      </c>
      <c r="T61" s="52">
        <f>AVERAGE(T58:T60)</f>
        <v>3.6959999999999997</v>
      </c>
      <c r="U61" s="89">
        <f>S61*T61</f>
        <v>23.099999999999998</v>
      </c>
      <c r="V61" s="52">
        <f>U61</f>
        <v>23.099999999999998</v>
      </c>
      <c r="W61" s="7">
        <v>0</v>
      </c>
      <c r="X61" s="98">
        <f>AVERAGE(X58:X60)</f>
        <v>1.4666666666666668</v>
      </c>
      <c r="Y61" s="66">
        <f>100-R61-U61-X61-AE61-AH61</f>
        <v>40.300000000000011</v>
      </c>
      <c r="Z61" s="52"/>
      <c r="AA61" s="23"/>
      <c r="AB61" s="23"/>
      <c r="AC61" s="23"/>
      <c r="AD61" s="23"/>
      <c r="AE61" s="88">
        <f>AF61</f>
        <v>22.266666666666666</v>
      </c>
      <c r="AF61" s="51">
        <f>AVERAGE(AF58:AF60)</f>
        <v>22.266666666666666</v>
      </c>
      <c r="AG61" s="23">
        <v>0</v>
      </c>
      <c r="AH61" s="88">
        <f>AVERAGE(AH58:AH60)</f>
        <v>3.7666666666666671</v>
      </c>
      <c r="AI61" s="88">
        <f>AVERAGE(AI58:AI60)</f>
        <v>105</v>
      </c>
      <c r="AJ61" s="88">
        <f>AVERAGE(AJ58:AJ60)</f>
        <v>6.333333333333333</v>
      </c>
      <c r="AK61" s="88">
        <f>AVERAGE(AK58:AK60)</f>
        <v>2.7</v>
      </c>
      <c r="AL61" s="52"/>
      <c r="AM61" s="52"/>
      <c r="AN61" s="26"/>
      <c r="AO61" s="89">
        <f>AR61+(AS61/12)</f>
        <v>10.208333333333334</v>
      </c>
      <c r="AP61" s="51">
        <f>AVERAGE(AP58:AP60)</f>
        <v>20.5</v>
      </c>
      <c r="AQ61" s="52"/>
      <c r="AR61" s="51">
        <f>AVERAGE(AR58:AR60)</f>
        <v>0</v>
      </c>
      <c r="AS61" s="52">
        <f>AU61</f>
        <v>122.5</v>
      </c>
      <c r="AT61" s="27"/>
      <c r="AU61" s="52">
        <f>AVERAGE(AU58:AU60)</f>
        <v>122.5</v>
      </c>
      <c r="AV61" s="27"/>
      <c r="AW61" s="27"/>
      <c r="AX61" s="48"/>
      <c r="AY61" s="27"/>
      <c r="AZ61" s="27"/>
      <c r="BA61" s="67">
        <v>0</v>
      </c>
      <c r="BB61" s="27"/>
      <c r="BC61" s="23"/>
      <c r="BD61" s="25"/>
      <c r="BE61" s="25"/>
      <c r="BF61" s="25"/>
      <c r="BG61" s="25"/>
      <c r="BH61" s="92"/>
      <c r="BI61" s="26"/>
      <c r="BJ61" s="26"/>
      <c r="BK61" s="26"/>
      <c r="BL61" s="26"/>
      <c r="BM61" s="26"/>
      <c r="BN61" s="27"/>
      <c r="BO61" s="89">
        <f>AVERAGE(BO58:BO60)</f>
        <v>0.73</v>
      </c>
      <c r="BP61" s="89">
        <f>AVERAGE(BP58:BP60)</f>
        <v>0.22666666666666668</v>
      </c>
      <c r="BQ61" s="89">
        <f>AVERAGE(BQ58:BQ60)</f>
        <v>2.5</v>
      </c>
      <c r="BR61" s="89">
        <v>0.38200000000000001</v>
      </c>
      <c r="BS61" s="48">
        <v>0.38200000000000001</v>
      </c>
      <c r="BT61" s="84">
        <f>BV61</f>
        <v>625</v>
      </c>
      <c r="BU61" s="48"/>
      <c r="BV61" s="48">
        <v>625</v>
      </c>
      <c r="BW61" s="48">
        <v>0</v>
      </c>
      <c r="BX61" s="27"/>
      <c r="BY61" s="27"/>
      <c r="BZ61" s="23"/>
      <c r="CA61" s="71">
        <v>0</v>
      </c>
      <c r="CB61" s="71">
        <f>CC61</f>
        <v>1</v>
      </c>
      <c r="CC61" s="52">
        <f>AVERAGE(CC58:CC60)</f>
        <v>1</v>
      </c>
      <c r="CD61" s="25"/>
      <c r="CE61" s="25"/>
      <c r="CF61" s="25"/>
      <c r="CG61" s="23"/>
      <c r="CH61" s="25"/>
      <c r="CI61" s="25"/>
      <c r="CJ61" s="27"/>
      <c r="CK61" s="26"/>
      <c r="CL61" s="26"/>
      <c r="CM61" s="26"/>
      <c r="CN61" s="26"/>
      <c r="CO61" s="24"/>
      <c r="CP61" s="24"/>
      <c r="CQ61" s="25"/>
      <c r="CR61" s="24"/>
      <c r="CS61" s="25"/>
      <c r="CT61" s="24"/>
      <c r="CU61" s="25"/>
      <c r="CV61" s="25"/>
      <c r="CW61" s="25"/>
      <c r="CX61" s="26"/>
      <c r="CY61" s="26"/>
      <c r="CZ61" s="24"/>
      <c r="DA61" s="25"/>
      <c r="DB61" s="26"/>
      <c r="DC61" s="25"/>
      <c r="DD61" s="25"/>
      <c r="DE61" s="25"/>
      <c r="DF61" s="26"/>
      <c r="DG61" s="26"/>
      <c r="DH61" s="25"/>
      <c r="DI61" s="25"/>
      <c r="DJ61" s="25"/>
      <c r="DK61" s="25"/>
      <c r="DL61" s="25"/>
      <c r="DM61" s="26"/>
      <c r="DN61" s="26"/>
      <c r="DO61" s="25"/>
      <c r="DP61" s="27"/>
      <c r="DQ61" s="27"/>
      <c r="DR61" s="27"/>
      <c r="DS61" s="27"/>
      <c r="DT61" s="27"/>
      <c r="DU61" s="27"/>
      <c r="DV61" s="27"/>
      <c r="DW61" s="27"/>
      <c r="DX61" s="27"/>
      <c r="DY61" s="27"/>
      <c r="DZ61" s="27"/>
      <c r="EA61" s="27"/>
      <c r="EB61" s="27"/>
      <c r="EC61" s="27"/>
      <c r="ED61" s="27"/>
      <c r="EE61" s="27"/>
      <c r="EF61" s="27"/>
      <c r="EG61" s="27"/>
      <c r="EH61" s="20"/>
      <c r="EI61" s="20"/>
      <c r="EJ61" s="20"/>
      <c r="EK61" s="20"/>
      <c r="EL61" s="20"/>
      <c r="EM61" s="20"/>
      <c r="EN61" s="20"/>
      <c r="EO61" s="20"/>
      <c r="EP61" s="20"/>
    </row>
    <row r="62" spans="1:146" s="13" customFormat="1">
      <c r="A62" s="93"/>
      <c r="B62" s="94"/>
      <c r="C62" s="94"/>
      <c r="D62" s="94"/>
      <c r="E62" s="94"/>
      <c r="F62" s="94"/>
      <c r="G62" s="94"/>
      <c r="H62" s="95"/>
      <c r="I62" s="94"/>
      <c r="J62" s="96"/>
      <c r="K62" s="96"/>
      <c r="L62" s="94"/>
      <c r="M62" s="94"/>
      <c r="N62" s="94"/>
      <c r="O62" s="97"/>
      <c r="P62" s="84" t="s">
        <v>1349</v>
      </c>
      <c r="Q62" s="84" t="s">
        <v>1349</v>
      </c>
      <c r="R62" s="84" t="s">
        <v>1349</v>
      </c>
      <c r="S62" s="94"/>
      <c r="T62" s="94"/>
      <c r="U62" s="84"/>
      <c r="V62" s="94" t="s">
        <v>416</v>
      </c>
      <c r="W62" s="94" t="s">
        <v>416</v>
      </c>
      <c r="X62" s="85"/>
      <c r="Y62" s="85" t="s">
        <v>301</v>
      </c>
      <c r="Z62" s="48"/>
      <c r="AA62" s="48"/>
      <c r="AB62" s="48"/>
      <c r="AC62" s="48"/>
      <c r="AD62" s="48"/>
      <c r="AE62" s="84" t="s">
        <v>648</v>
      </c>
      <c r="AF62" s="94"/>
      <c r="AG62" s="94" t="s">
        <v>647</v>
      </c>
      <c r="AH62" s="84" t="s">
        <v>648</v>
      </c>
      <c r="AI62" s="84" t="s">
        <v>648</v>
      </c>
      <c r="AJ62" s="84" t="s">
        <v>648</v>
      </c>
      <c r="AK62" s="84" t="s">
        <v>648</v>
      </c>
      <c r="AL62" s="48"/>
      <c r="AM62" s="48"/>
      <c r="AN62" s="48"/>
      <c r="AO62" s="84" t="s">
        <v>648</v>
      </c>
      <c r="AP62" s="94" t="s">
        <v>648</v>
      </c>
      <c r="AQ62" s="94"/>
      <c r="AR62" s="94"/>
      <c r="AS62" s="94" t="s">
        <v>301</v>
      </c>
      <c r="AT62" s="94"/>
      <c r="AU62" s="94"/>
      <c r="AV62" s="48"/>
      <c r="AW62" s="48"/>
      <c r="AX62" s="48"/>
      <c r="AY62" s="48"/>
      <c r="AZ62" s="48"/>
      <c r="BA62" s="84" t="s">
        <v>647</v>
      </c>
      <c r="BB62" s="94"/>
      <c r="BC62" s="94"/>
      <c r="BD62" s="48"/>
      <c r="BE62" s="48"/>
      <c r="BF62" s="48"/>
      <c r="BG62" s="48"/>
      <c r="BH62" s="48"/>
      <c r="BI62" s="48"/>
      <c r="BJ62" s="48"/>
      <c r="BK62" s="48"/>
      <c r="BL62" s="48"/>
      <c r="BM62" s="48"/>
      <c r="BN62" s="48"/>
      <c r="BO62" s="84" t="s">
        <v>301</v>
      </c>
      <c r="BP62" s="84" t="s">
        <v>301</v>
      </c>
      <c r="BQ62" s="84" t="s">
        <v>301</v>
      </c>
      <c r="BR62" s="84" t="s">
        <v>1109</v>
      </c>
      <c r="BS62" s="94" t="s">
        <v>1109</v>
      </c>
      <c r="BT62" s="84" t="s">
        <v>1109</v>
      </c>
      <c r="BU62" s="94"/>
      <c r="BV62" s="94" t="s">
        <v>1109</v>
      </c>
      <c r="BW62" s="94" t="s">
        <v>1109</v>
      </c>
      <c r="BX62" s="94"/>
      <c r="BY62" s="94"/>
      <c r="BZ62" s="94"/>
      <c r="CA62" s="84" t="s">
        <v>1228</v>
      </c>
      <c r="CB62" s="84" t="s">
        <v>301</v>
      </c>
      <c r="CC62" s="94" t="s">
        <v>301</v>
      </c>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row>
    <row r="63" spans="1:146" s="13" customFormat="1">
      <c r="A63" s="48" t="s">
        <v>1110</v>
      </c>
      <c r="B63" s="48">
        <v>1</v>
      </c>
      <c r="C63" s="48" t="s">
        <v>375</v>
      </c>
      <c r="D63" s="48" t="s">
        <v>389</v>
      </c>
      <c r="E63" s="48">
        <v>1</v>
      </c>
      <c r="F63" s="55" t="s">
        <v>711</v>
      </c>
      <c r="G63" s="48" t="s">
        <v>1111</v>
      </c>
      <c r="H63" s="49"/>
      <c r="I63" s="48">
        <v>1</v>
      </c>
      <c r="J63" s="50" t="s">
        <v>441</v>
      </c>
      <c r="K63" s="50" t="s">
        <v>712</v>
      </c>
      <c r="L63" s="48" t="s">
        <v>713</v>
      </c>
      <c r="M63" s="51"/>
      <c r="N63" s="48"/>
      <c r="O63" s="53">
        <v>32</v>
      </c>
      <c r="P63" s="87"/>
      <c r="Q63" s="87"/>
      <c r="R63" s="84">
        <v>90.4</v>
      </c>
      <c r="S63" s="48">
        <v>6.25</v>
      </c>
      <c r="T63" s="8">
        <f>U63/S63</f>
        <v>0.64</v>
      </c>
      <c r="U63" s="84">
        <v>4</v>
      </c>
      <c r="V63" s="48"/>
      <c r="W63" s="48"/>
      <c r="X63" s="85">
        <v>0.3</v>
      </c>
      <c r="Y63" s="85"/>
      <c r="Z63" s="48"/>
      <c r="AA63" s="48"/>
      <c r="AB63" s="48"/>
      <c r="AC63" s="48"/>
      <c r="AD63" s="48"/>
      <c r="AE63" s="84"/>
      <c r="AF63" s="48"/>
      <c r="AG63" s="48"/>
      <c r="AH63" s="84">
        <v>0.8</v>
      </c>
      <c r="AI63" s="84">
        <v>28</v>
      </c>
      <c r="AJ63" s="84">
        <v>1.3</v>
      </c>
      <c r="AK63" s="84">
        <v>0.3</v>
      </c>
      <c r="AL63" s="48"/>
      <c r="AM63" s="48"/>
      <c r="AN63" s="48"/>
      <c r="AO63" s="84"/>
      <c r="AP63" s="48"/>
      <c r="AQ63" s="48"/>
      <c r="AR63" s="48">
        <v>0</v>
      </c>
      <c r="AS63" s="48"/>
      <c r="AT63" s="48"/>
      <c r="AU63" s="48">
        <v>10</v>
      </c>
      <c r="AV63" s="48"/>
      <c r="AW63" s="48"/>
      <c r="AX63" s="48"/>
      <c r="AY63" s="48"/>
      <c r="AZ63" s="48"/>
      <c r="BA63" s="84"/>
      <c r="BB63" s="48"/>
      <c r="BC63" s="48"/>
      <c r="BD63" s="48"/>
      <c r="BE63" s="48"/>
      <c r="BF63" s="48"/>
      <c r="BG63" s="48"/>
      <c r="BH63" s="48"/>
      <c r="BI63" s="48"/>
      <c r="BJ63" s="48"/>
      <c r="BK63" s="48"/>
      <c r="BL63" s="48"/>
      <c r="BM63" s="48"/>
      <c r="BN63" s="48"/>
      <c r="BO63" s="84">
        <v>0.11</v>
      </c>
      <c r="BP63" s="84">
        <v>0.16</v>
      </c>
      <c r="BQ63" s="84">
        <v>3.3</v>
      </c>
      <c r="BR63" s="84"/>
      <c r="BS63" s="48"/>
      <c r="BT63" s="84"/>
      <c r="BU63" s="48"/>
      <c r="BV63" s="48"/>
      <c r="BW63" s="48"/>
      <c r="BX63" s="48"/>
      <c r="BY63" s="48"/>
      <c r="BZ63" s="48">
        <v>16</v>
      </c>
      <c r="CA63" s="84"/>
      <c r="CB63" s="84"/>
      <c r="CC63" s="48">
        <v>4</v>
      </c>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row>
    <row r="64" spans="1:146">
      <c r="A64" s="48" t="s">
        <v>1110</v>
      </c>
      <c r="B64" s="48">
        <v>2</v>
      </c>
      <c r="C64" s="100" t="s">
        <v>375</v>
      </c>
      <c r="D64" s="100" t="s">
        <v>389</v>
      </c>
      <c r="E64" s="100">
        <v>1</v>
      </c>
      <c r="F64" s="55" t="s">
        <v>711</v>
      </c>
      <c r="G64" s="48" t="s">
        <v>1111</v>
      </c>
      <c r="H64" s="48" t="s">
        <v>1122</v>
      </c>
      <c r="I64" s="48"/>
      <c r="J64" s="174" t="s">
        <v>296</v>
      </c>
      <c r="K64" s="50" t="s">
        <v>1123</v>
      </c>
      <c r="L64" s="48" t="s">
        <v>1124</v>
      </c>
      <c r="M64" s="51"/>
      <c r="N64" s="48">
        <v>103</v>
      </c>
      <c r="O64" s="101"/>
      <c r="P64" s="87"/>
      <c r="Q64" s="87"/>
      <c r="R64" s="84"/>
      <c r="S64" s="100"/>
      <c r="T64" s="100"/>
      <c r="U64" s="84"/>
      <c r="V64" s="100"/>
      <c r="W64" s="100"/>
      <c r="X64" s="85">
        <v>0.3</v>
      </c>
      <c r="Y64" s="85"/>
      <c r="Z64" s="100"/>
      <c r="AA64" s="100"/>
      <c r="AB64" s="100"/>
      <c r="AC64" s="100"/>
      <c r="AD64" s="100"/>
      <c r="AE64" s="84">
        <v>1.7</v>
      </c>
      <c r="AF64" s="100"/>
      <c r="AG64" s="100"/>
      <c r="AH64" s="84">
        <v>0.7</v>
      </c>
      <c r="AI64" s="84">
        <v>9.0500000000000007</v>
      </c>
      <c r="AJ64" s="84">
        <v>0.31</v>
      </c>
      <c r="AK64" s="84">
        <v>0.47699999999999998</v>
      </c>
      <c r="AL64" s="48"/>
      <c r="AM64" s="100"/>
      <c r="AN64" s="100"/>
      <c r="AO64" s="84"/>
      <c r="AP64" s="100">
        <v>0.83299999999999996</v>
      </c>
      <c r="AQ64" s="48"/>
      <c r="AR64" s="100">
        <v>0</v>
      </c>
      <c r="AS64" s="48">
        <v>10</v>
      </c>
      <c r="AT64" s="100"/>
      <c r="AU64" s="48"/>
      <c r="AV64" s="100"/>
      <c r="AW64" s="100"/>
      <c r="AX64" s="100"/>
      <c r="AY64" s="100"/>
      <c r="AZ64" s="100"/>
      <c r="BA64" s="84"/>
      <c r="BB64" s="100">
        <v>0</v>
      </c>
      <c r="BC64" s="48"/>
      <c r="BD64" s="100"/>
      <c r="BE64" s="100"/>
      <c r="BF64" s="100"/>
      <c r="BG64" s="100"/>
      <c r="BH64" s="100"/>
      <c r="BI64" s="100"/>
      <c r="BJ64" s="100"/>
      <c r="BK64" s="100"/>
      <c r="BL64" s="100"/>
      <c r="BM64" s="100"/>
      <c r="BN64" s="100"/>
      <c r="BO64" s="84">
        <v>8.5999999999999993E-2</v>
      </c>
      <c r="BP64" s="84">
        <v>0.44</v>
      </c>
      <c r="BQ64" s="84">
        <v>5.5</v>
      </c>
      <c r="BR64" s="84"/>
      <c r="BS64" s="100">
        <v>0.06</v>
      </c>
      <c r="BT64" s="84"/>
      <c r="BU64" s="100"/>
      <c r="BV64" s="48">
        <v>41</v>
      </c>
      <c r="BW64" s="48"/>
      <c r="BX64" s="100"/>
      <c r="BY64" s="100"/>
      <c r="BZ64" s="100">
        <v>16</v>
      </c>
      <c r="CA64" s="84">
        <v>0</v>
      </c>
      <c r="CB64" s="84"/>
      <c r="CC64" s="100">
        <v>3.09</v>
      </c>
      <c r="CD64" s="100"/>
      <c r="CE64" s="48"/>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row>
    <row r="65" spans="1:146" s="19" customFormat="1" ht="14.25" customHeight="1">
      <c r="A65" s="86" t="s">
        <v>1110</v>
      </c>
      <c r="B65" s="48" t="s">
        <v>646</v>
      </c>
      <c r="C65" s="48"/>
      <c r="D65" s="48"/>
      <c r="E65" s="48">
        <v>1</v>
      </c>
      <c r="F65" s="55" t="s">
        <v>711</v>
      </c>
      <c r="G65" s="48" t="s">
        <v>1111</v>
      </c>
      <c r="H65" s="48" t="s">
        <v>1122</v>
      </c>
      <c r="I65" s="48"/>
      <c r="J65" s="50"/>
      <c r="K65" s="50"/>
      <c r="L65" s="48"/>
      <c r="M65" s="51">
        <f>R65+U65+X65+Y65+AE65+AG65+AH65</f>
        <v>100</v>
      </c>
      <c r="N65" s="52">
        <f>AVERAGE(N63:N64)</f>
        <v>103</v>
      </c>
      <c r="O65" s="53">
        <f>AVERAGE(O63:O64)</f>
        <v>32</v>
      </c>
      <c r="P65" s="87">
        <f>U65*17+X65*37+Y65*17+AG65*29+AE65*8</f>
        <v>141.14999999999989</v>
      </c>
      <c r="Q65" s="87">
        <f>(U65*4)+(X65*9)+(Y65*4)+(AG65*7)+(AE65*2)</f>
        <v>33.499999999999979</v>
      </c>
      <c r="R65" s="88">
        <f>AVERAGE(R63:R64)</f>
        <v>90.4</v>
      </c>
      <c r="S65" s="48">
        <v>6.25</v>
      </c>
      <c r="T65" s="52">
        <f>AVERAGE(T63:T64)</f>
        <v>0.64</v>
      </c>
      <c r="U65" s="89">
        <f>S65*T65</f>
        <v>4</v>
      </c>
      <c r="V65" s="52">
        <f>U65</f>
        <v>4</v>
      </c>
      <c r="W65" s="7">
        <v>0</v>
      </c>
      <c r="X65" s="98">
        <f>AVERAGE(X63:X64)</f>
        <v>0.3</v>
      </c>
      <c r="Y65" s="66">
        <f>100-R65-U65-X65-AE65-AH65</f>
        <v>2.8499999999999943</v>
      </c>
      <c r="Z65" s="52"/>
      <c r="AA65" s="23"/>
      <c r="AB65" s="23"/>
      <c r="AC65" s="23"/>
      <c r="AD65" s="23"/>
      <c r="AE65" s="88">
        <f>AE64</f>
        <v>1.7</v>
      </c>
      <c r="AF65" s="51"/>
      <c r="AG65" s="23">
        <v>0</v>
      </c>
      <c r="AH65" s="88">
        <f>AVERAGE(AH63:AH64)</f>
        <v>0.75</v>
      </c>
      <c r="AI65" s="88">
        <f>AVERAGE(AI63:AI64)</f>
        <v>18.524999999999999</v>
      </c>
      <c r="AJ65" s="88">
        <f>AVERAGE(AJ63:AJ64)</f>
        <v>0.80500000000000005</v>
      </c>
      <c r="AK65" s="88">
        <f>AVERAGE(AK63:AK64)</f>
        <v>0.38849999999999996</v>
      </c>
      <c r="AL65" s="52"/>
      <c r="AM65" s="52"/>
      <c r="AN65" s="26"/>
      <c r="AO65" s="89">
        <f>AR65+(AS65/12)</f>
        <v>0.83333333333333337</v>
      </c>
      <c r="AP65" s="27"/>
      <c r="AQ65" s="52"/>
      <c r="AR65" s="52">
        <f>AVERAGE(AR63:AR64)</f>
        <v>0</v>
      </c>
      <c r="AS65" s="52">
        <f>AU65</f>
        <v>10</v>
      </c>
      <c r="AT65" s="27"/>
      <c r="AU65" s="52">
        <f>AVERAGE(AU63:AU64)</f>
        <v>10</v>
      </c>
      <c r="AV65" s="27"/>
      <c r="AW65" s="27"/>
      <c r="AX65" s="48"/>
      <c r="AY65" s="27"/>
      <c r="AZ65" s="27"/>
      <c r="BA65" s="67">
        <v>0</v>
      </c>
      <c r="BB65" s="27"/>
      <c r="BC65" s="23"/>
      <c r="BD65" s="25"/>
      <c r="BE65" s="25"/>
      <c r="BF65" s="25"/>
      <c r="BG65" s="25"/>
      <c r="BH65" s="92"/>
      <c r="BI65" s="26"/>
      <c r="BJ65" s="26"/>
      <c r="BK65" s="26"/>
      <c r="BL65" s="26"/>
      <c r="BM65" s="26"/>
      <c r="BN65" s="27"/>
      <c r="BO65" s="89">
        <f>AVERAGE(BO63:BO64)</f>
        <v>9.8000000000000004E-2</v>
      </c>
      <c r="BP65" s="89">
        <f>AVERAGE(BP63:BP64)</f>
        <v>0.3</v>
      </c>
      <c r="BQ65" s="89">
        <f>AVERAGE(BQ63:BQ64)</f>
        <v>4.4000000000000004</v>
      </c>
      <c r="BR65" s="89">
        <f>BS65</f>
        <v>0.06</v>
      </c>
      <c r="BS65" s="26">
        <f>BS64</f>
        <v>0.06</v>
      </c>
      <c r="BT65" s="69">
        <f>BV65</f>
        <v>41</v>
      </c>
      <c r="BU65" s="26"/>
      <c r="BV65" s="27">
        <f>BV64</f>
        <v>41</v>
      </c>
      <c r="BW65" s="27"/>
      <c r="BX65" s="27"/>
      <c r="BY65" s="27"/>
      <c r="BZ65" s="23"/>
      <c r="CA65" s="71">
        <v>0</v>
      </c>
      <c r="CB65" s="71">
        <f>CC65</f>
        <v>3.5449999999999999</v>
      </c>
      <c r="CC65" s="52">
        <f>AVERAGE(CC63:CC64)</f>
        <v>3.5449999999999999</v>
      </c>
      <c r="CD65" s="25"/>
      <c r="CE65" s="25"/>
      <c r="CF65" s="25"/>
      <c r="CG65" s="23"/>
      <c r="CH65" s="25"/>
      <c r="CI65" s="25"/>
      <c r="CJ65" s="27"/>
      <c r="CK65" s="26"/>
      <c r="CL65" s="26"/>
      <c r="CM65" s="26"/>
      <c r="CN65" s="26"/>
      <c r="CO65" s="24"/>
      <c r="CP65" s="24"/>
      <c r="CQ65" s="25"/>
      <c r="CR65" s="24"/>
      <c r="CS65" s="25"/>
      <c r="CT65" s="24"/>
      <c r="CU65" s="25"/>
      <c r="CV65" s="25"/>
      <c r="CW65" s="25"/>
      <c r="CX65" s="26"/>
      <c r="CY65" s="26"/>
      <c r="CZ65" s="24"/>
      <c r="DA65" s="25"/>
      <c r="DB65" s="26"/>
      <c r="DC65" s="25"/>
      <c r="DD65" s="25"/>
      <c r="DE65" s="25"/>
      <c r="DF65" s="26"/>
      <c r="DG65" s="26"/>
      <c r="DH65" s="25"/>
      <c r="DI65" s="25"/>
      <c r="DJ65" s="25"/>
      <c r="DK65" s="25"/>
      <c r="DL65" s="25"/>
      <c r="DM65" s="26"/>
      <c r="DN65" s="26"/>
      <c r="DO65" s="25"/>
      <c r="DP65" s="27"/>
      <c r="DQ65" s="27"/>
      <c r="DR65" s="27"/>
      <c r="DS65" s="27"/>
      <c r="DT65" s="27"/>
      <c r="DU65" s="27"/>
      <c r="DV65" s="27"/>
      <c r="DW65" s="27"/>
      <c r="DX65" s="27"/>
      <c r="DY65" s="27"/>
      <c r="DZ65" s="27"/>
      <c r="EA65" s="27"/>
      <c r="EB65" s="27"/>
      <c r="EC65" s="27"/>
      <c r="ED65" s="27"/>
      <c r="EE65" s="27"/>
      <c r="EF65" s="27"/>
      <c r="EG65" s="27"/>
      <c r="EH65" s="20"/>
      <c r="EI65" s="20"/>
      <c r="EJ65" s="20"/>
      <c r="EK65" s="20"/>
      <c r="EL65" s="20"/>
      <c r="EM65" s="20"/>
      <c r="EN65" s="20"/>
      <c r="EO65" s="20"/>
      <c r="EP65" s="20"/>
    </row>
    <row r="66" spans="1:146" s="13" customFormat="1">
      <c r="A66" s="93"/>
      <c r="B66" s="94"/>
      <c r="C66" s="94"/>
      <c r="D66" s="94"/>
      <c r="E66" s="94"/>
      <c r="F66" s="94"/>
      <c r="G66" s="94"/>
      <c r="H66" s="95"/>
      <c r="I66" s="94"/>
      <c r="J66" s="96"/>
      <c r="K66" s="96"/>
      <c r="L66" s="94"/>
      <c r="M66" s="94"/>
      <c r="N66" s="94"/>
      <c r="O66" s="97"/>
      <c r="P66" s="84" t="s">
        <v>1349</v>
      </c>
      <c r="Q66" s="84" t="s">
        <v>1349</v>
      </c>
      <c r="R66" s="84" t="s">
        <v>1349</v>
      </c>
      <c r="S66" s="94"/>
      <c r="T66" s="94"/>
      <c r="U66" s="84"/>
      <c r="V66" s="94" t="s">
        <v>416</v>
      </c>
      <c r="W66" s="94" t="s">
        <v>416</v>
      </c>
      <c r="X66" s="85"/>
      <c r="Y66" s="85" t="s">
        <v>301</v>
      </c>
      <c r="Z66" s="48"/>
      <c r="AA66" s="48"/>
      <c r="AB66" s="48"/>
      <c r="AC66" s="48"/>
      <c r="AD66" s="48"/>
      <c r="AE66" s="84" t="s">
        <v>1125</v>
      </c>
      <c r="AF66" s="94"/>
      <c r="AG66" s="94" t="s">
        <v>647</v>
      </c>
      <c r="AH66" s="84" t="s">
        <v>648</v>
      </c>
      <c r="AI66" s="84" t="s">
        <v>648</v>
      </c>
      <c r="AJ66" s="84" t="s">
        <v>648</v>
      </c>
      <c r="AK66" s="84" t="s">
        <v>648</v>
      </c>
      <c r="AL66" s="48"/>
      <c r="AM66" s="48"/>
      <c r="AN66" s="48"/>
      <c r="AO66" s="84" t="s">
        <v>301</v>
      </c>
      <c r="AP66" s="94"/>
      <c r="AQ66" s="94"/>
      <c r="AR66" s="94"/>
      <c r="AS66" s="94"/>
      <c r="AT66" s="94"/>
      <c r="AU66" s="94"/>
      <c r="AV66" s="48"/>
      <c r="AW66" s="48"/>
      <c r="AX66" s="48"/>
      <c r="AY66" s="48"/>
      <c r="AZ66" s="48"/>
      <c r="BA66" s="84" t="s">
        <v>647</v>
      </c>
      <c r="BB66" s="94"/>
      <c r="BC66" s="94"/>
      <c r="BD66" s="48"/>
      <c r="BE66" s="48"/>
      <c r="BF66" s="48"/>
      <c r="BG66" s="48"/>
      <c r="BH66" s="48"/>
      <c r="BI66" s="48"/>
      <c r="BJ66" s="48"/>
      <c r="BK66" s="48"/>
      <c r="BL66" s="48"/>
      <c r="BM66" s="48"/>
      <c r="BN66" s="48"/>
      <c r="BO66" s="84" t="s">
        <v>301</v>
      </c>
      <c r="BP66" s="84" t="s">
        <v>301</v>
      </c>
      <c r="BQ66" s="84" t="s">
        <v>301</v>
      </c>
      <c r="BR66" s="84" t="s">
        <v>1125</v>
      </c>
      <c r="BS66" s="94" t="s">
        <v>1125</v>
      </c>
      <c r="BT66" s="84" t="s">
        <v>1125</v>
      </c>
      <c r="BU66" s="94"/>
      <c r="BV66" s="94"/>
      <c r="BW66" s="94"/>
      <c r="BX66" s="94"/>
      <c r="BY66" s="94"/>
      <c r="BZ66" s="94"/>
      <c r="CA66" s="84" t="s">
        <v>1125</v>
      </c>
      <c r="CB66" s="84" t="s">
        <v>301</v>
      </c>
      <c r="CC66" s="94"/>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row>
    <row r="67" spans="1:146" s="13" customFormat="1">
      <c r="A67" s="48" t="s">
        <v>1112</v>
      </c>
      <c r="B67" s="48">
        <v>1</v>
      </c>
      <c r="C67" s="48" t="s">
        <v>375</v>
      </c>
      <c r="D67" s="48" t="s">
        <v>389</v>
      </c>
      <c r="E67" s="48">
        <v>1</v>
      </c>
      <c r="F67" s="48" t="s">
        <v>1271</v>
      </c>
      <c r="G67" s="48" t="s">
        <v>714</v>
      </c>
      <c r="H67" s="48" t="s">
        <v>715</v>
      </c>
      <c r="I67" s="48">
        <v>1</v>
      </c>
      <c r="J67" s="50" t="s">
        <v>651</v>
      </c>
      <c r="K67" s="50">
        <v>786</v>
      </c>
      <c r="L67" s="48" t="s">
        <v>713</v>
      </c>
      <c r="M67" s="51"/>
      <c r="N67" s="48">
        <v>66.67</v>
      </c>
      <c r="O67" s="53">
        <v>15.75</v>
      </c>
      <c r="P67" s="87"/>
      <c r="Q67" s="87"/>
      <c r="R67" s="84">
        <v>90.7</v>
      </c>
      <c r="S67" s="48">
        <v>6.25</v>
      </c>
      <c r="T67" s="8">
        <f>U67/S67</f>
        <v>0.43840000000000001</v>
      </c>
      <c r="U67" s="84">
        <v>2.74</v>
      </c>
      <c r="V67" s="48"/>
      <c r="W67" s="48"/>
      <c r="X67" s="85">
        <v>0.24</v>
      </c>
      <c r="Y67" s="85"/>
      <c r="Z67" s="48"/>
      <c r="AA67" s="48"/>
      <c r="AB67" s="48"/>
      <c r="AC67" s="48"/>
      <c r="AD67" s="48"/>
      <c r="AE67" s="84"/>
      <c r="AF67" s="48">
        <v>2.0299999999999998</v>
      </c>
      <c r="AG67" s="48"/>
      <c r="AH67" s="84">
        <v>0</v>
      </c>
      <c r="AI67" s="84">
        <v>11.25</v>
      </c>
      <c r="AJ67" s="84">
        <v>1.19</v>
      </c>
      <c r="AK67" s="84">
        <v>0.54</v>
      </c>
      <c r="AL67" s="48"/>
      <c r="AM67" s="48"/>
      <c r="AN67" s="48"/>
      <c r="AO67" s="84"/>
      <c r="AP67" s="48">
        <v>1.67</v>
      </c>
      <c r="AQ67" s="48"/>
      <c r="AR67" s="48">
        <v>0</v>
      </c>
      <c r="AS67" s="48"/>
      <c r="AT67" s="48"/>
      <c r="AU67" s="48">
        <v>10</v>
      </c>
      <c r="AV67" s="48"/>
      <c r="AW67" s="48"/>
      <c r="AX67" s="48"/>
      <c r="AY67" s="48"/>
      <c r="AZ67" s="48"/>
      <c r="BA67" s="84">
        <v>1.94</v>
      </c>
      <c r="BB67" s="48"/>
      <c r="BC67" s="48"/>
      <c r="BD67" s="48"/>
      <c r="BE67" s="48"/>
      <c r="BF67" s="48"/>
      <c r="BG67" s="48"/>
      <c r="BH67" s="48"/>
      <c r="BI67" s="48"/>
      <c r="BJ67" s="48"/>
      <c r="BK67" s="48"/>
      <c r="BL67" s="48"/>
      <c r="BM67" s="48"/>
      <c r="BN67" s="48"/>
      <c r="BO67" s="84">
        <v>0.1</v>
      </c>
      <c r="BP67" s="84">
        <v>0.44</v>
      </c>
      <c r="BQ67" s="84"/>
      <c r="BR67" s="84"/>
      <c r="BS67" s="48">
        <v>6.5000000000000002E-2</v>
      </c>
      <c r="BT67" s="84">
        <v>25</v>
      </c>
      <c r="BU67" s="48"/>
      <c r="BV67" s="48"/>
      <c r="BW67" s="48"/>
      <c r="BX67" s="48"/>
      <c r="BY67" s="48"/>
      <c r="BZ67" s="48"/>
      <c r="CA67" s="84"/>
      <c r="CB67" s="84"/>
      <c r="CC67" s="48">
        <v>4.9000000000000004</v>
      </c>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row>
    <row r="68" spans="1:146" s="19" customFormat="1" ht="14.25" customHeight="1">
      <c r="A68" s="86" t="s">
        <v>1112</v>
      </c>
      <c r="B68" s="48" t="s">
        <v>646</v>
      </c>
      <c r="C68" s="48"/>
      <c r="D68" s="48"/>
      <c r="E68" s="48">
        <v>1</v>
      </c>
      <c r="F68" s="48" t="s">
        <v>1271</v>
      </c>
      <c r="G68" s="48" t="s">
        <v>714</v>
      </c>
      <c r="H68" s="48" t="s">
        <v>715</v>
      </c>
      <c r="I68" s="48"/>
      <c r="J68" s="50"/>
      <c r="K68" s="50"/>
      <c r="L68" s="48"/>
      <c r="M68" s="51">
        <f>R68+U68+X68+Y68+AE68+AG68+AH68</f>
        <v>99.999999999999986</v>
      </c>
      <c r="N68" s="52">
        <f>AVERAGE(N67:N67)</f>
        <v>66.67</v>
      </c>
      <c r="O68" s="53">
        <f>AVERAGE(O67:O67)</f>
        <v>15.75</v>
      </c>
      <c r="P68" s="87">
        <f>U68*17+X68*37+Y68*17+AG68*29+AE68*8</f>
        <v>144.62999999999997</v>
      </c>
      <c r="Q68" s="87">
        <f>(U68*4)+(X68*9)+(Y68*4)+(AG68*7)+(AE68*2)</f>
        <v>34.339999999999989</v>
      </c>
      <c r="R68" s="88">
        <f>AVERAGE(R67:R67)</f>
        <v>90.7</v>
      </c>
      <c r="S68" s="48">
        <v>6.25</v>
      </c>
      <c r="T68" s="52">
        <f>AVERAGE(T67:T67)</f>
        <v>0.43840000000000001</v>
      </c>
      <c r="U68" s="89">
        <f>S68*T68</f>
        <v>2.74</v>
      </c>
      <c r="V68" s="52">
        <f>U68</f>
        <v>2.74</v>
      </c>
      <c r="W68" s="7">
        <v>0</v>
      </c>
      <c r="X68" s="98">
        <f>AVERAGE(X67:X67)</f>
        <v>0.24</v>
      </c>
      <c r="Y68" s="66">
        <f>100-R68-U68-X68-AE68-AH68</f>
        <v>4.2899999999999974</v>
      </c>
      <c r="Z68" s="52"/>
      <c r="AA68" s="23"/>
      <c r="AB68" s="23"/>
      <c r="AC68" s="23"/>
      <c r="AD68" s="23"/>
      <c r="AE68" s="88">
        <f>AF67</f>
        <v>2.0299999999999998</v>
      </c>
      <c r="AF68" s="51"/>
      <c r="AG68" s="23">
        <v>0</v>
      </c>
      <c r="AH68" s="88">
        <f>AVERAGE(AH67:AH67)</f>
        <v>0</v>
      </c>
      <c r="AI68" s="88">
        <f>AVERAGE(AI67:AI67)</f>
        <v>11.25</v>
      </c>
      <c r="AJ68" s="88">
        <f>AVERAGE(AJ67:AJ67)</f>
        <v>1.19</v>
      </c>
      <c r="AK68" s="88">
        <f>AVERAGE(AK67:AK67)</f>
        <v>0.54</v>
      </c>
      <c r="AL68" s="52"/>
      <c r="AM68" s="52"/>
      <c r="AN68" s="26"/>
      <c r="AO68" s="89">
        <f>AR68+(AS68/12)</f>
        <v>0.83333333333333337</v>
      </c>
      <c r="AP68" s="27"/>
      <c r="AQ68" s="52"/>
      <c r="AR68" s="52">
        <f>AVERAGE(AR67:AR67)</f>
        <v>0</v>
      </c>
      <c r="AS68" s="52">
        <f>AU68</f>
        <v>10</v>
      </c>
      <c r="AT68" s="27"/>
      <c r="AU68" s="52">
        <f>AVERAGE(AU67:AU67)</f>
        <v>10</v>
      </c>
      <c r="AV68" s="27"/>
      <c r="AW68" s="27"/>
      <c r="AX68" s="48"/>
      <c r="AY68" s="27"/>
      <c r="AZ68" s="27"/>
      <c r="BA68" s="67">
        <f>BA67</f>
        <v>1.94</v>
      </c>
      <c r="BB68" s="27"/>
      <c r="BC68" s="23"/>
      <c r="BD68" s="25"/>
      <c r="BE68" s="25"/>
      <c r="BF68" s="25"/>
      <c r="BG68" s="25"/>
      <c r="BH68" s="92"/>
      <c r="BI68" s="26"/>
      <c r="BJ68" s="26"/>
      <c r="BK68" s="26"/>
      <c r="BL68" s="26"/>
      <c r="BM68" s="26"/>
      <c r="BN68" s="27"/>
      <c r="BO68" s="89">
        <f>AVERAGE(BO67:BO67)</f>
        <v>0.1</v>
      </c>
      <c r="BP68" s="89">
        <f>AVERAGE(BP67:BP67)</f>
        <v>0.44</v>
      </c>
      <c r="BQ68" s="89">
        <v>3.6070000000000002</v>
      </c>
      <c r="BR68" s="89">
        <f>BS68</f>
        <v>6.5000000000000002E-2</v>
      </c>
      <c r="BS68" s="26">
        <f>BS67</f>
        <v>6.5000000000000002E-2</v>
      </c>
      <c r="BT68" s="69">
        <v>25</v>
      </c>
      <c r="BU68" s="26"/>
      <c r="BV68" s="27"/>
      <c r="BW68" s="27"/>
      <c r="BX68" s="27"/>
      <c r="BY68" s="27"/>
      <c r="BZ68" s="23"/>
      <c r="CA68" s="71">
        <v>0.04</v>
      </c>
      <c r="CB68" s="71">
        <f>CC68</f>
        <v>4.9000000000000004</v>
      </c>
      <c r="CC68" s="52">
        <f>AVERAGE(CC67:CC67)</f>
        <v>4.9000000000000004</v>
      </c>
      <c r="CD68" s="25"/>
      <c r="CE68" s="25"/>
      <c r="CF68" s="25"/>
      <c r="CG68" s="23"/>
      <c r="CH68" s="25"/>
      <c r="CI68" s="25"/>
      <c r="CJ68" s="27"/>
      <c r="CK68" s="26"/>
      <c r="CL68" s="26"/>
      <c r="CM68" s="26"/>
      <c r="CN68" s="26"/>
      <c r="CO68" s="24"/>
      <c r="CP68" s="24"/>
      <c r="CQ68" s="25"/>
      <c r="CR68" s="24"/>
      <c r="CS68" s="25"/>
      <c r="CT68" s="24"/>
      <c r="CU68" s="25"/>
      <c r="CV68" s="25"/>
      <c r="CW68" s="25"/>
      <c r="CX68" s="26"/>
      <c r="CY68" s="26"/>
      <c r="CZ68" s="24"/>
      <c r="DA68" s="25"/>
      <c r="DB68" s="26"/>
      <c r="DC68" s="25"/>
      <c r="DD68" s="25"/>
      <c r="DE68" s="25"/>
      <c r="DF68" s="26"/>
      <c r="DG68" s="26"/>
      <c r="DH68" s="25"/>
      <c r="DI68" s="25"/>
      <c r="DJ68" s="25"/>
      <c r="DK68" s="25"/>
      <c r="DL68" s="25"/>
      <c r="DM68" s="26"/>
      <c r="DN68" s="26"/>
      <c r="DO68" s="25"/>
      <c r="DP68" s="27"/>
      <c r="DQ68" s="27"/>
      <c r="DR68" s="27"/>
      <c r="DS68" s="27"/>
      <c r="DT68" s="27"/>
      <c r="DU68" s="27"/>
      <c r="DV68" s="27"/>
      <c r="DW68" s="27"/>
      <c r="DX68" s="27"/>
      <c r="DY68" s="27"/>
      <c r="DZ68" s="27"/>
      <c r="EA68" s="27"/>
      <c r="EB68" s="27"/>
      <c r="EC68" s="27"/>
      <c r="ED68" s="27"/>
      <c r="EE68" s="27"/>
      <c r="EF68" s="27"/>
      <c r="EG68" s="27"/>
      <c r="EH68" s="20"/>
      <c r="EI68" s="20"/>
      <c r="EJ68" s="20"/>
      <c r="EK68" s="20"/>
      <c r="EL68" s="20"/>
      <c r="EM68" s="20"/>
      <c r="EN68" s="20"/>
      <c r="EO68" s="20"/>
      <c r="EP68" s="20"/>
    </row>
    <row r="69" spans="1:146" s="13" customFormat="1">
      <c r="A69" s="93"/>
      <c r="B69" s="94"/>
      <c r="C69" s="94"/>
      <c r="D69" s="94"/>
      <c r="E69" s="94"/>
      <c r="F69" s="94"/>
      <c r="G69" s="94"/>
      <c r="H69" s="95"/>
      <c r="I69" s="94"/>
      <c r="J69" s="96"/>
      <c r="K69" s="96"/>
      <c r="L69" s="94"/>
      <c r="M69" s="94"/>
      <c r="N69" s="94"/>
      <c r="O69" s="97"/>
      <c r="P69" s="84" t="s">
        <v>1349</v>
      </c>
      <c r="Q69" s="84" t="s">
        <v>1349</v>
      </c>
      <c r="R69" s="84" t="s">
        <v>1349</v>
      </c>
      <c r="S69" s="94"/>
      <c r="T69" s="94"/>
      <c r="U69" s="84"/>
      <c r="V69" s="94" t="s">
        <v>416</v>
      </c>
      <c r="W69" s="94" t="s">
        <v>416</v>
      </c>
      <c r="X69" s="85"/>
      <c r="Y69" s="85" t="s">
        <v>301</v>
      </c>
      <c r="Z69" s="48"/>
      <c r="AA69" s="48"/>
      <c r="AB69" s="48"/>
      <c r="AC69" s="48"/>
      <c r="AD69" s="48"/>
      <c r="AE69" s="84" t="s">
        <v>1229</v>
      </c>
      <c r="AF69" s="94"/>
      <c r="AG69" s="94"/>
      <c r="AH69" s="84" t="s">
        <v>1229</v>
      </c>
      <c r="AI69" s="84" t="s">
        <v>1229</v>
      </c>
      <c r="AJ69" s="84" t="s">
        <v>1229</v>
      </c>
      <c r="AK69" s="84" t="s">
        <v>1229</v>
      </c>
      <c r="AL69" s="48"/>
      <c r="AM69" s="48"/>
      <c r="AN69" s="48"/>
      <c r="AO69" s="84" t="s">
        <v>301</v>
      </c>
      <c r="AP69" s="94"/>
      <c r="AQ69" s="94"/>
      <c r="AR69" s="94"/>
      <c r="AS69" s="94"/>
      <c r="AT69" s="94"/>
      <c r="AU69" s="94"/>
      <c r="AV69" s="48"/>
      <c r="AW69" s="48"/>
      <c r="AX69" s="48"/>
      <c r="AY69" s="48"/>
      <c r="AZ69" s="48"/>
      <c r="BA69" s="84" t="s">
        <v>301</v>
      </c>
      <c r="BB69" s="94"/>
      <c r="BC69" s="94"/>
      <c r="BD69" s="48"/>
      <c r="BE69" s="48"/>
      <c r="BF69" s="48"/>
      <c r="BG69" s="48"/>
      <c r="BH69" s="48"/>
      <c r="BI69" s="48"/>
      <c r="BJ69" s="48"/>
      <c r="BK69" s="48"/>
      <c r="BL69" s="48"/>
      <c r="BM69" s="48"/>
      <c r="BN69" s="48"/>
      <c r="BO69" s="84" t="s">
        <v>1229</v>
      </c>
      <c r="BP69" s="84" t="s">
        <v>1229</v>
      </c>
      <c r="BQ69" s="84" t="s">
        <v>1230</v>
      </c>
      <c r="BR69" s="84" t="s">
        <v>1229</v>
      </c>
      <c r="BS69" s="94" t="s">
        <v>1229</v>
      </c>
      <c r="BT69" s="84"/>
      <c r="BU69" s="94"/>
      <c r="BV69" s="94"/>
      <c r="BW69" s="94"/>
      <c r="BX69" s="94"/>
      <c r="BY69" s="94"/>
      <c r="BZ69" s="94"/>
      <c r="CA69" s="84" t="s">
        <v>1230</v>
      </c>
      <c r="CB69" s="84" t="s">
        <v>1229</v>
      </c>
      <c r="CC69" s="94"/>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row>
    <row r="70" spans="1:146" s="13" customFormat="1">
      <c r="A70" s="48" t="s">
        <v>716</v>
      </c>
      <c r="B70" s="48">
        <v>1</v>
      </c>
      <c r="C70" s="48" t="s">
        <v>375</v>
      </c>
      <c r="D70" s="48" t="s">
        <v>389</v>
      </c>
      <c r="E70" s="48">
        <v>1</v>
      </c>
      <c r="F70" s="55" t="s">
        <v>717</v>
      </c>
      <c r="G70" s="48" t="s">
        <v>718</v>
      </c>
      <c r="H70" s="49"/>
      <c r="I70" s="48">
        <v>1</v>
      </c>
      <c r="J70" s="50" t="s">
        <v>441</v>
      </c>
      <c r="K70" s="50" t="s">
        <v>719</v>
      </c>
      <c r="L70" s="48" t="s">
        <v>720</v>
      </c>
      <c r="M70" s="51"/>
      <c r="N70" s="48"/>
      <c r="O70" s="53">
        <v>22</v>
      </c>
      <c r="P70" s="87"/>
      <c r="Q70" s="87"/>
      <c r="R70" s="84">
        <v>92.1</v>
      </c>
      <c r="S70" s="48">
        <v>6.25</v>
      </c>
      <c r="T70" s="8">
        <f>U70/S70</f>
        <v>0.128</v>
      </c>
      <c r="U70" s="84">
        <v>0.8</v>
      </c>
      <c r="V70" s="48"/>
      <c r="W70" s="48"/>
      <c r="X70" s="85"/>
      <c r="Y70" s="85"/>
      <c r="Z70" s="48"/>
      <c r="AA70" s="48"/>
      <c r="AB70" s="48"/>
      <c r="AC70" s="48"/>
      <c r="AD70" s="48"/>
      <c r="AE70" s="84"/>
      <c r="AF70" s="48"/>
      <c r="AG70" s="48"/>
      <c r="AH70" s="84">
        <v>0.5</v>
      </c>
      <c r="AI70" s="84">
        <v>63</v>
      </c>
      <c r="AJ70" s="84">
        <v>0.9</v>
      </c>
      <c r="AK70" s="84"/>
      <c r="AL70" s="48"/>
      <c r="AM70" s="48"/>
      <c r="AN70" s="48"/>
      <c r="AO70" s="84"/>
      <c r="AP70" s="48"/>
      <c r="AQ70" s="48"/>
      <c r="AR70" s="48">
        <v>0</v>
      </c>
      <c r="AS70" s="48"/>
      <c r="AT70" s="48"/>
      <c r="AU70" s="48">
        <v>15</v>
      </c>
      <c r="AV70" s="48"/>
      <c r="AW70" s="48"/>
      <c r="AX70" s="48"/>
      <c r="AY70" s="48"/>
      <c r="AZ70" s="48"/>
      <c r="BA70" s="84"/>
      <c r="BB70" s="48"/>
      <c r="BC70" s="48"/>
      <c r="BD70" s="48"/>
      <c r="BE70" s="48"/>
      <c r="BF70" s="48"/>
      <c r="BG70" s="48"/>
      <c r="BH70" s="48"/>
      <c r="BI70" s="48"/>
      <c r="BJ70" s="48"/>
      <c r="BK70" s="48"/>
      <c r="BL70" s="48"/>
      <c r="BM70" s="48"/>
      <c r="BN70" s="48"/>
      <c r="BO70" s="84">
        <v>0.02</v>
      </c>
      <c r="BP70" s="84">
        <v>0.03</v>
      </c>
      <c r="BQ70" s="84">
        <v>0.3</v>
      </c>
      <c r="BR70" s="84"/>
      <c r="BS70" s="48"/>
      <c r="BT70" s="84"/>
      <c r="BU70" s="48"/>
      <c r="BV70" s="48"/>
      <c r="BW70" s="48"/>
      <c r="BX70" s="48"/>
      <c r="BY70" s="48"/>
      <c r="BZ70" s="48"/>
      <c r="CA70" s="84"/>
      <c r="CB70" s="84"/>
      <c r="CC70" s="48">
        <v>40</v>
      </c>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row>
    <row r="71" spans="1:146" s="13" customFormat="1">
      <c r="A71" s="48" t="s">
        <v>716</v>
      </c>
      <c r="B71" s="48">
        <v>2</v>
      </c>
      <c r="C71" s="48" t="s">
        <v>375</v>
      </c>
      <c r="D71" s="48" t="s">
        <v>389</v>
      </c>
      <c r="E71" s="48">
        <v>1</v>
      </c>
      <c r="F71" s="55" t="s">
        <v>717</v>
      </c>
      <c r="G71" s="48" t="s">
        <v>718</v>
      </c>
      <c r="H71" s="49"/>
      <c r="I71" s="48">
        <v>1</v>
      </c>
      <c r="J71" s="50" t="s">
        <v>439</v>
      </c>
      <c r="K71" s="50" t="s">
        <v>721</v>
      </c>
      <c r="L71" s="48" t="s">
        <v>722</v>
      </c>
      <c r="M71" s="51"/>
      <c r="N71" s="48"/>
      <c r="O71" s="53">
        <v>30</v>
      </c>
      <c r="P71" s="87"/>
      <c r="Q71" s="87"/>
      <c r="R71" s="84">
        <v>92</v>
      </c>
      <c r="S71" s="48">
        <v>6.25</v>
      </c>
      <c r="T71" s="8">
        <f>U71/S71</f>
        <v>9.6000000000000002E-2</v>
      </c>
      <c r="U71" s="84">
        <v>0.6</v>
      </c>
      <c r="V71" s="48"/>
      <c r="W71" s="48"/>
      <c r="X71" s="85">
        <v>0.1</v>
      </c>
      <c r="Y71" s="85"/>
      <c r="Z71" s="48"/>
      <c r="AA71" s="48"/>
      <c r="AB71" s="48"/>
      <c r="AC71" s="48"/>
      <c r="AD71" s="48"/>
      <c r="AE71" s="84"/>
      <c r="AF71" s="48">
        <v>2.6</v>
      </c>
      <c r="AG71" s="48"/>
      <c r="AH71" s="84">
        <v>0.6</v>
      </c>
      <c r="AI71" s="84">
        <v>19</v>
      </c>
      <c r="AJ71" s="84">
        <v>0.6</v>
      </c>
      <c r="AK71" s="84"/>
      <c r="AL71" s="48"/>
      <c r="AM71" s="48"/>
      <c r="AN71" s="48"/>
      <c r="AO71" s="84"/>
      <c r="AP71" s="48"/>
      <c r="AQ71" s="48"/>
      <c r="AR71" s="48">
        <v>0</v>
      </c>
      <c r="AS71" s="48"/>
      <c r="AT71" s="48"/>
      <c r="AU71" s="48"/>
      <c r="AV71" s="48"/>
      <c r="AW71" s="48"/>
      <c r="AX71" s="48"/>
      <c r="AY71" s="48"/>
      <c r="AZ71" s="48"/>
      <c r="BA71" s="84"/>
      <c r="BB71" s="48"/>
      <c r="BC71" s="48"/>
      <c r="BD71" s="48"/>
      <c r="BE71" s="48"/>
      <c r="BF71" s="48"/>
      <c r="BG71" s="48"/>
      <c r="BH71" s="48"/>
      <c r="BI71" s="48"/>
      <c r="BJ71" s="48"/>
      <c r="BK71" s="48"/>
      <c r="BL71" s="48"/>
      <c r="BM71" s="48"/>
      <c r="BN71" s="48"/>
      <c r="BO71" s="84">
        <v>0.04</v>
      </c>
      <c r="BP71" s="84">
        <v>0.03</v>
      </c>
      <c r="BQ71" s="84">
        <v>0.3</v>
      </c>
      <c r="BR71" s="84"/>
      <c r="BS71" s="48"/>
      <c r="BT71" s="84"/>
      <c r="BU71" s="48"/>
      <c r="BV71" s="48"/>
      <c r="BW71" s="48"/>
      <c r="BX71" s="48"/>
      <c r="BY71" s="48"/>
      <c r="BZ71" s="48"/>
      <c r="CA71" s="84"/>
      <c r="CB71" s="84"/>
      <c r="CC71" s="48">
        <v>37</v>
      </c>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row>
    <row r="72" spans="1:146" s="13" customFormat="1">
      <c r="A72" s="48" t="s">
        <v>716</v>
      </c>
      <c r="B72" s="48">
        <v>3</v>
      </c>
      <c r="C72" s="48" t="s">
        <v>375</v>
      </c>
      <c r="D72" s="48" t="s">
        <v>389</v>
      </c>
      <c r="E72" s="48">
        <v>1</v>
      </c>
      <c r="F72" s="55" t="s">
        <v>717</v>
      </c>
      <c r="G72" s="48" t="s">
        <v>718</v>
      </c>
      <c r="H72" s="49" t="s">
        <v>723</v>
      </c>
      <c r="I72" s="48">
        <v>1</v>
      </c>
      <c r="J72" s="50" t="s">
        <v>456</v>
      </c>
      <c r="K72" s="50" t="s">
        <v>724</v>
      </c>
      <c r="L72" s="48" t="s">
        <v>725</v>
      </c>
      <c r="M72" s="51"/>
      <c r="N72" s="48"/>
      <c r="O72" s="53">
        <v>27</v>
      </c>
      <c r="P72" s="87"/>
      <c r="Q72" s="87"/>
      <c r="R72" s="84">
        <v>92.9</v>
      </c>
      <c r="S72" s="48">
        <v>6.25</v>
      </c>
      <c r="T72" s="8">
        <f>U72/S72</f>
        <v>0.16</v>
      </c>
      <c r="U72" s="84">
        <v>1</v>
      </c>
      <c r="V72" s="48"/>
      <c r="W72" s="48"/>
      <c r="X72" s="85">
        <v>0.1</v>
      </c>
      <c r="Y72" s="85"/>
      <c r="Z72" s="48"/>
      <c r="AA72" s="48"/>
      <c r="AB72" s="48"/>
      <c r="AC72" s="48"/>
      <c r="AD72" s="48"/>
      <c r="AE72" s="84"/>
      <c r="AF72" s="48">
        <v>1.3</v>
      </c>
      <c r="AG72" s="48"/>
      <c r="AH72" s="84">
        <v>0.5</v>
      </c>
      <c r="AI72" s="84">
        <v>60</v>
      </c>
      <c r="AJ72" s="84">
        <v>0.3</v>
      </c>
      <c r="AK72" s="84"/>
      <c r="AL72" s="48"/>
      <c r="AM72" s="48"/>
      <c r="AN72" s="48"/>
      <c r="AO72" s="84"/>
      <c r="AP72" s="48">
        <v>0</v>
      </c>
      <c r="AQ72" s="48"/>
      <c r="AR72" s="48">
        <v>0</v>
      </c>
      <c r="AS72" s="48"/>
      <c r="AT72" s="48"/>
      <c r="AU72" s="48">
        <v>0</v>
      </c>
      <c r="AV72" s="48"/>
      <c r="AW72" s="48"/>
      <c r="AX72" s="48"/>
      <c r="AY72" s="48"/>
      <c r="AZ72" s="48"/>
      <c r="BA72" s="84"/>
      <c r="BB72" s="48"/>
      <c r="BC72" s="48"/>
      <c r="BD72" s="48"/>
      <c r="BE72" s="48"/>
      <c r="BF72" s="48"/>
      <c r="BG72" s="48"/>
      <c r="BH72" s="48"/>
      <c r="BI72" s="48"/>
      <c r="BJ72" s="48"/>
      <c r="BK72" s="48"/>
      <c r="BL72" s="48"/>
      <c r="BM72" s="48"/>
      <c r="BN72" s="48"/>
      <c r="BO72" s="84">
        <v>0.03</v>
      </c>
      <c r="BP72" s="84">
        <v>0.02</v>
      </c>
      <c r="BQ72" s="84">
        <v>0.2</v>
      </c>
      <c r="BR72" s="84"/>
      <c r="BS72" s="48"/>
      <c r="BT72" s="84"/>
      <c r="BU72" s="48"/>
      <c r="BV72" s="48"/>
      <c r="BW72" s="48"/>
      <c r="BX72" s="48"/>
      <c r="BY72" s="48"/>
      <c r="BZ72" s="48"/>
      <c r="CA72" s="84"/>
      <c r="CB72" s="84"/>
      <c r="CC72" s="48">
        <v>20</v>
      </c>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row>
    <row r="73" spans="1:146" s="19" customFormat="1" ht="14.25" customHeight="1">
      <c r="A73" s="86" t="s">
        <v>716</v>
      </c>
      <c r="B73" s="48" t="s">
        <v>646</v>
      </c>
      <c r="C73" s="48"/>
      <c r="D73" s="48"/>
      <c r="E73" s="48">
        <v>1</v>
      </c>
      <c r="F73" s="55" t="s">
        <v>717</v>
      </c>
      <c r="G73" s="48" t="s">
        <v>718</v>
      </c>
      <c r="H73" s="49" t="s">
        <v>723</v>
      </c>
      <c r="I73" s="48"/>
      <c r="J73" s="50"/>
      <c r="K73" s="50"/>
      <c r="L73" s="48"/>
      <c r="M73" s="51">
        <f>R73+U73+X73+Y73+AE73+AG73+AH73</f>
        <v>99.999999999999986</v>
      </c>
      <c r="N73" s="52"/>
      <c r="O73" s="53">
        <f>AVERAGE(O70:O72)</f>
        <v>26.333333333333332</v>
      </c>
      <c r="P73" s="87">
        <f>U73*17+X73*37+Y73*17+AG73*29+AE73*8</f>
        <v>105.71666666666675</v>
      </c>
      <c r="Q73" s="87">
        <f>(U73*4)+(X73*9)+(Y73*4)+(AG73*7)+(AE73*2)</f>
        <v>25.133333333333354</v>
      </c>
      <c r="R73" s="88">
        <f>AVERAGE(R70:R72)</f>
        <v>92.333333333333329</v>
      </c>
      <c r="S73" s="48">
        <v>6.25</v>
      </c>
      <c r="T73" s="52">
        <f>AVERAGE(T70:T72)</f>
        <v>0.128</v>
      </c>
      <c r="U73" s="89">
        <f>S73*T73</f>
        <v>0.8</v>
      </c>
      <c r="V73" s="52">
        <f>U73</f>
        <v>0.8</v>
      </c>
      <c r="W73" s="7">
        <v>0</v>
      </c>
      <c r="X73" s="98">
        <f>AVERAGE(X70:X72)</f>
        <v>0.1</v>
      </c>
      <c r="Y73" s="66">
        <f>100-R73-U73-X73-AE73-AH73</f>
        <v>4.2833333333333385</v>
      </c>
      <c r="Z73" s="52"/>
      <c r="AA73" s="23"/>
      <c r="AB73" s="23"/>
      <c r="AC73" s="23"/>
      <c r="AD73" s="23"/>
      <c r="AE73" s="88">
        <f>AF73</f>
        <v>1.9500000000000002</v>
      </c>
      <c r="AF73" s="51">
        <f>AVERAGE(AF70:AF72)</f>
        <v>1.9500000000000002</v>
      </c>
      <c r="AG73" s="23">
        <v>0</v>
      </c>
      <c r="AH73" s="88">
        <f>AVERAGE(AH70:AH72)</f>
        <v>0.53333333333333333</v>
      </c>
      <c r="AI73" s="88">
        <f>AVERAGE(AI70:AI72)</f>
        <v>47.333333333333336</v>
      </c>
      <c r="AJ73" s="88">
        <f>AVERAGE(AJ70:AJ72)</f>
        <v>0.6</v>
      </c>
      <c r="AK73" s="88">
        <v>0.08</v>
      </c>
      <c r="AL73" s="52"/>
      <c r="AM73" s="52"/>
      <c r="AN73" s="26"/>
      <c r="AO73" s="89">
        <f>AR73+(AS73/12)</f>
        <v>0.625</v>
      </c>
      <c r="AP73" s="51">
        <f>AVERAGE(AP70:AP72)</f>
        <v>0</v>
      </c>
      <c r="AQ73" s="52"/>
      <c r="AR73" s="51">
        <f>AVERAGE(AR70:AR72)</f>
        <v>0</v>
      </c>
      <c r="AS73" s="52">
        <f>AU73</f>
        <v>7.5</v>
      </c>
      <c r="AT73" s="27"/>
      <c r="AU73" s="52">
        <f>AVERAGE(AU70:AU72)</f>
        <v>7.5</v>
      </c>
      <c r="AV73" s="27"/>
      <c r="AW73" s="27"/>
      <c r="AX73" s="48"/>
      <c r="AY73" s="27"/>
      <c r="AZ73" s="27"/>
      <c r="BA73" s="67">
        <v>0</v>
      </c>
      <c r="BB73" s="27"/>
      <c r="BC73" s="23"/>
      <c r="BD73" s="25"/>
      <c r="BE73" s="25"/>
      <c r="BF73" s="25"/>
      <c r="BG73" s="25"/>
      <c r="BH73" s="92"/>
      <c r="BI73" s="26"/>
      <c r="BJ73" s="26"/>
      <c r="BK73" s="26"/>
      <c r="BL73" s="26"/>
      <c r="BM73" s="26"/>
      <c r="BN73" s="27"/>
      <c r="BO73" s="89">
        <f>AVERAGE(BO70:BO72)</f>
        <v>0.03</v>
      </c>
      <c r="BP73" s="89">
        <f>AVERAGE(BP70:BP72)</f>
        <v>2.6666666666666668E-2</v>
      </c>
      <c r="BQ73" s="89">
        <f>AVERAGE(BQ70:BQ72)</f>
        <v>0.26666666666666666</v>
      </c>
      <c r="BR73" s="89">
        <v>3.7999999999999999E-2</v>
      </c>
      <c r="BS73" s="48"/>
      <c r="BT73" s="84">
        <v>37</v>
      </c>
      <c r="BU73" s="48"/>
      <c r="BV73" s="48"/>
      <c r="BW73" s="48"/>
      <c r="BX73" s="27"/>
      <c r="BY73" s="27"/>
      <c r="BZ73" s="23"/>
      <c r="CA73" s="71">
        <v>0</v>
      </c>
      <c r="CB73" s="71">
        <f>CC73</f>
        <v>32.333333333333336</v>
      </c>
      <c r="CC73" s="52">
        <f>AVERAGE(CC70:CC72)</f>
        <v>32.333333333333336</v>
      </c>
      <c r="CD73" s="25"/>
      <c r="CE73" s="25"/>
      <c r="CF73" s="25"/>
      <c r="CG73" s="23"/>
      <c r="CH73" s="25"/>
      <c r="CI73" s="25"/>
      <c r="CJ73" s="27"/>
      <c r="CK73" s="26"/>
      <c r="CL73" s="26"/>
      <c r="CM73" s="26"/>
      <c r="CN73" s="26"/>
      <c r="CO73" s="24"/>
      <c r="CP73" s="24"/>
      <c r="CQ73" s="25"/>
      <c r="CR73" s="24"/>
      <c r="CS73" s="25"/>
      <c r="CT73" s="24"/>
      <c r="CU73" s="25"/>
      <c r="CV73" s="25"/>
      <c r="CW73" s="25"/>
      <c r="CX73" s="26"/>
      <c r="CY73" s="26"/>
      <c r="CZ73" s="24"/>
      <c r="DA73" s="25"/>
      <c r="DB73" s="26"/>
      <c r="DC73" s="25"/>
      <c r="DD73" s="25"/>
      <c r="DE73" s="25"/>
      <c r="DF73" s="26"/>
      <c r="DG73" s="26"/>
      <c r="DH73" s="25"/>
      <c r="DI73" s="25"/>
      <c r="DJ73" s="25"/>
      <c r="DK73" s="25"/>
      <c r="DL73" s="25"/>
      <c r="DM73" s="26"/>
      <c r="DN73" s="26"/>
      <c r="DO73" s="25"/>
      <c r="DP73" s="27"/>
      <c r="DQ73" s="27"/>
      <c r="DR73" s="27"/>
      <c r="DS73" s="27"/>
      <c r="DT73" s="27"/>
      <c r="DU73" s="27"/>
      <c r="DV73" s="27"/>
      <c r="DW73" s="27"/>
      <c r="DX73" s="27"/>
      <c r="DY73" s="27"/>
      <c r="DZ73" s="27"/>
      <c r="EA73" s="27"/>
      <c r="EB73" s="27"/>
      <c r="EC73" s="27"/>
      <c r="ED73" s="27"/>
      <c r="EE73" s="27"/>
      <c r="EF73" s="27"/>
      <c r="EG73" s="27"/>
      <c r="EH73" s="20"/>
      <c r="EI73" s="20"/>
      <c r="EJ73" s="20"/>
      <c r="EK73" s="20"/>
      <c r="EL73" s="20"/>
      <c r="EM73" s="20"/>
      <c r="EN73" s="20"/>
      <c r="EO73" s="20"/>
      <c r="EP73" s="20"/>
    </row>
    <row r="74" spans="1:146" s="13" customFormat="1">
      <c r="A74" s="93"/>
      <c r="B74" s="94"/>
      <c r="C74" s="94"/>
      <c r="D74" s="94"/>
      <c r="E74" s="94"/>
      <c r="F74" s="94"/>
      <c r="G74" s="94"/>
      <c r="H74" s="95"/>
      <c r="I74" s="94"/>
      <c r="J74" s="96"/>
      <c r="K74" s="96"/>
      <c r="L74" s="94"/>
      <c r="M74" s="94"/>
      <c r="N74" s="94"/>
      <c r="O74" s="97"/>
      <c r="P74" s="84" t="s">
        <v>1349</v>
      </c>
      <c r="Q74" s="84" t="s">
        <v>1349</v>
      </c>
      <c r="R74" s="84" t="s">
        <v>1349</v>
      </c>
      <c r="S74" s="94"/>
      <c r="T74" s="94"/>
      <c r="U74" s="84"/>
      <c r="V74" s="94" t="s">
        <v>416</v>
      </c>
      <c r="W74" s="94" t="s">
        <v>416</v>
      </c>
      <c r="X74" s="85"/>
      <c r="Y74" s="85" t="s">
        <v>301</v>
      </c>
      <c r="Z74" s="48"/>
      <c r="AA74" s="48"/>
      <c r="AB74" s="48"/>
      <c r="AC74" s="48"/>
      <c r="AD74" s="48"/>
      <c r="AE74" s="84" t="s">
        <v>648</v>
      </c>
      <c r="AF74" s="94"/>
      <c r="AG74" s="94" t="s">
        <v>647</v>
      </c>
      <c r="AH74" s="84" t="s">
        <v>648</v>
      </c>
      <c r="AI74" s="84" t="s">
        <v>648</v>
      </c>
      <c r="AJ74" s="84" t="s">
        <v>648</v>
      </c>
      <c r="AK74" s="84" t="s">
        <v>1231</v>
      </c>
      <c r="AL74" s="48"/>
      <c r="AM74" s="48"/>
      <c r="AN74" s="48"/>
      <c r="AO74" s="84" t="s">
        <v>648</v>
      </c>
      <c r="AP74" s="94" t="s">
        <v>648</v>
      </c>
      <c r="AQ74" s="94"/>
      <c r="AR74" s="94"/>
      <c r="AS74" s="94" t="s">
        <v>301</v>
      </c>
      <c r="AT74" s="94"/>
      <c r="AU74" s="94"/>
      <c r="AV74" s="48"/>
      <c r="AW74" s="48"/>
      <c r="AX74" s="48"/>
      <c r="AY74" s="48"/>
      <c r="AZ74" s="48"/>
      <c r="BA74" s="84" t="s">
        <v>647</v>
      </c>
      <c r="BB74" s="94"/>
      <c r="BC74" s="94"/>
      <c r="BD74" s="48"/>
      <c r="BE74" s="48"/>
      <c r="BF74" s="48"/>
      <c r="BG74" s="48"/>
      <c r="BH74" s="48"/>
      <c r="BI74" s="48"/>
      <c r="BJ74" s="48"/>
      <c r="BK74" s="48"/>
      <c r="BL74" s="48"/>
      <c r="BM74" s="48"/>
      <c r="BN74" s="48"/>
      <c r="BO74" s="84" t="s">
        <v>301</v>
      </c>
      <c r="BP74" s="84" t="s">
        <v>301</v>
      </c>
      <c r="BQ74" s="84" t="s">
        <v>301</v>
      </c>
      <c r="BR74" s="84" t="s">
        <v>1231</v>
      </c>
      <c r="BS74" s="94"/>
      <c r="BT74" s="84" t="s">
        <v>1231</v>
      </c>
      <c r="BU74" s="94"/>
      <c r="BV74" s="94"/>
      <c r="BW74" s="94"/>
      <c r="BX74" s="94"/>
      <c r="BY74" s="94"/>
      <c r="BZ74" s="94"/>
      <c r="CA74" s="84" t="s">
        <v>1231</v>
      </c>
      <c r="CB74" s="84" t="s">
        <v>301</v>
      </c>
      <c r="CC74" s="94"/>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row>
    <row r="75" spans="1:146" s="13" customFormat="1">
      <c r="A75" s="48" t="s">
        <v>726</v>
      </c>
      <c r="B75" s="48">
        <v>1</v>
      </c>
      <c r="C75" s="48" t="s">
        <v>375</v>
      </c>
      <c r="D75" s="48" t="s">
        <v>389</v>
      </c>
      <c r="E75" s="48">
        <v>1</v>
      </c>
      <c r="F75" s="55" t="s">
        <v>727</v>
      </c>
      <c r="G75" s="48" t="s">
        <v>1296</v>
      </c>
      <c r="H75" s="49"/>
      <c r="I75" s="48">
        <v>1</v>
      </c>
      <c r="J75" s="50" t="s">
        <v>439</v>
      </c>
      <c r="K75" s="50" t="s">
        <v>728</v>
      </c>
      <c r="L75" s="48" t="s">
        <v>729</v>
      </c>
      <c r="M75" s="51"/>
      <c r="N75" s="48"/>
      <c r="O75" s="53">
        <v>21</v>
      </c>
      <c r="P75" s="87"/>
      <c r="Q75" s="87"/>
      <c r="R75" s="84">
        <v>94.5</v>
      </c>
      <c r="S75" s="48">
        <v>6.25</v>
      </c>
      <c r="T75" s="8">
        <f>U75/S75</f>
        <v>6.4000000000000001E-2</v>
      </c>
      <c r="U75" s="84">
        <v>0.4</v>
      </c>
      <c r="V75" s="48"/>
      <c r="W75" s="48"/>
      <c r="X75" s="85">
        <v>0.2</v>
      </c>
      <c r="Y75" s="85"/>
      <c r="Z75" s="48"/>
      <c r="AA75" s="48"/>
      <c r="AB75" s="48"/>
      <c r="AC75" s="48"/>
      <c r="AD75" s="48"/>
      <c r="AE75" s="84"/>
      <c r="AF75" s="48">
        <v>1.7</v>
      </c>
      <c r="AG75" s="48"/>
      <c r="AH75" s="84">
        <v>0.4</v>
      </c>
      <c r="AI75" s="84">
        <v>13</v>
      </c>
      <c r="AJ75" s="84">
        <v>0.3</v>
      </c>
      <c r="AK75" s="84">
        <v>0.1</v>
      </c>
      <c r="AL75" s="48"/>
      <c r="AM75" s="48"/>
      <c r="AN75" s="48"/>
      <c r="AO75" s="84"/>
      <c r="AP75" s="48"/>
      <c r="AQ75" s="48"/>
      <c r="AR75" s="48">
        <v>0</v>
      </c>
      <c r="AS75" s="48"/>
      <c r="AT75" s="48"/>
      <c r="AU75" s="48"/>
      <c r="AV75" s="48"/>
      <c r="AW75" s="48"/>
      <c r="AX75" s="48"/>
      <c r="AY75" s="48"/>
      <c r="AZ75" s="48"/>
      <c r="BA75" s="84"/>
      <c r="BB75" s="48"/>
      <c r="BC75" s="48"/>
      <c r="BD75" s="48"/>
      <c r="BE75" s="48"/>
      <c r="BF75" s="48"/>
      <c r="BG75" s="48"/>
      <c r="BH75" s="48"/>
      <c r="BI75" s="48"/>
      <c r="BJ75" s="48"/>
      <c r="BK75" s="48"/>
      <c r="BL75" s="48"/>
      <c r="BM75" s="48"/>
      <c r="BN75" s="48"/>
      <c r="BO75" s="84">
        <v>0.01</v>
      </c>
      <c r="BP75" s="84">
        <v>0.02</v>
      </c>
      <c r="BQ75" s="84">
        <v>0.4</v>
      </c>
      <c r="BR75" s="84"/>
      <c r="BS75" s="48"/>
      <c r="BT75" s="84"/>
      <c r="BU75" s="48"/>
      <c r="BV75" s="48"/>
      <c r="BW75" s="48"/>
      <c r="BX75" s="48"/>
      <c r="BY75" s="48"/>
      <c r="BZ75" s="48"/>
      <c r="CA75" s="84"/>
      <c r="CB75" s="84"/>
      <c r="CC75" s="48">
        <v>31</v>
      </c>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row>
    <row r="76" spans="1:146" s="13" customFormat="1">
      <c r="A76" s="48" t="s">
        <v>726</v>
      </c>
      <c r="B76" s="48">
        <v>2</v>
      </c>
      <c r="C76" s="48" t="s">
        <v>375</v>
      </c>
      <c r="D76" s="48" t="s">
        <v>389</v>
      </c>
      <c r="E76" s="48">
        <v>1</v>
      </c>
      <c r="F76" s="55" t="s">
        <v>727</v>
      </c>
      <c r="G76" s="48" t="s">
        <v>1296</v>
      </c>
      <c r="H76" s="49" t="s">
        <v>730</v>
      </c>
      <c r="I76" s="48">
        <v>1</v>
      </c>
      <c r="J76" s="50" t="s">
        <v>441</v>
      </c>
      <c r="K76" s="50" t="s">
        <v>731</v>
      </c>
      <c r="L76" s="48" t="s">
        <v>732</v>
      </c>
      <c r="M76" s="51"/>
      <c r="N76" s="48"/>
      <c r="O76" s="53">
        <v>12</v>
      </c>
      <c r="P76" s="87"/>
      <c r="Q76" s="87"/>
      <c r="R76" s="84">
        <v>95.5</v>
      </c>
      <c r="S76" s="48">
        <v>6.25</v>
      </c>
      <c r="T76" s="8">
        <f>U76/S76</f>
        <v>9.6000000000000002E-2</v>
      </c>
      <c r="U76" s="84">
        <v>0.6</v>
      </c>
      <c r="V76" s="48"/>
      <c r="W76" s="48"/>
      <c r="X76" s="85"/>
      <c r="Y76" s="85"/>
      <c r="Z76" s="48"/>
      <c r="AA76" s="48"/>
      <c r="AB76" s="48"/>
      <c r="AC76" s="48"/>
      <c r="AD76" s="48"/>
      <c r="AE76" s="84"/>
      <c r="AF76" s="48"/>
      <c r="AG76" s="48"/>
      <c r="AH76" s="84">
        <v>0.5</v>
      </c>
      <c r="AI76" s="84">
        <v>26</v>
      </c>
      <c r="AJ76" s="84">
        <v>0.3</v>
      </c>
      <c r="AK76" s="84"/>
      <c r="AL76" s="48"/>
      <c r="AM76" s="48"/>
      <c r="AN76" s="48"/>
      <c r="AO76" s="84"/>
      <c r="AP76" s="48"/>
      <c r="AQ76" s="48"/>
      <c r="AR76" s="48">
        <v>0</v>
      </c>
      <c r="AS76" s="48"/>
      <c r="AT76" s="48"/>
      <c r="AU76" s="48">
        <v>5</v>
      </c>
      <c r="AV76" s="48"/>
      <c r="AW76" s="48"/>
      <c r="AX76" s="48"/>
      <c r="AY76" s="48"/>
      <c r="AZ76" s="48"/>
      <c r="BA76" s="84"/>
      <c r="BB76" s="48"/>
      <c r="BC76" s="48"/>
      <c r="BD76" s="48"/>
      <c r="BE76" s="48"/>
      <c r="BF76" s="48"/>
      <c r="BG76" s="48"/>
      <c r="BH76" s="48"/>
      <c r="BI76" s="48"/>
      <c r="BJ76" s="48"/>
      <c r="BK76" s="48"/>
      <c r="BL76" s="48"/>
      <c r="BM76" s="48"/>
      <c r="BN76" s="48"/>
      <c r="BO76" s="84">
        <v>0.01</v>
      </c>
      <c r="BP76" s="84">
        <v>0.02</v>
      </c>
      <c r="BQ76" s="84">
        <v>0.3</v>
      </c>
      <c r="BR76" s="84"/>
      <c r="BS76" s="48"/>
      <c r="BT76" s="84"/>
      <c r="BU76" s="48"/>
      <c r="BV76" s="48"/>
      <c r="BW76" s="48"/>
      <c r="BX76" s="48"/>
      <c r="BY76" s="48"/>
      <c r="BZ76" s="48"/>
      <c r="CA76" s="84"/>
      <c r="CB76" s="84"/>
      <c r="CC76" s="48">
        <v>16</v>
      </c>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row>
    <row r="77" spans="1:146" s="13" customFormat="1">
      <c r="A77" s="48" t="s">
        <v>726</v>
      </c>
      <c r="B77" s="48">
        <v>3</v>
      </c>
      <c r="C77" s="48" t="s">
        <v>375</v>
      </c>
      <c r="D77" s="48" t="s">
        <v>389</v>
      </c>
      <c r="E77" s="48">
        <v>1</v>
      </c>
      <c r="F77" s="55" t="s">
        <v>727</v>
      </c>
      <c r="G77" s="48" t="s">
        <v>1296</v>
      </c>
      <c r="H77" s="49"/>
      <c r="I77" s="48">
        <v>1</v>
      </c>
      <c r="J77" s="50" t="s">
        <v>512</v>
      </c>
      <c r="K77" s="50" t="s">
        <v>733</v>
      </c>
      <c r="L77" s="48" t="s">
        <v>734</v>
      </c>
      <c r="M77" s="51"/>
      <c r="N77" s="48"/>
      <c r="O77" s="53">
        <v>20</v>
      </c>
      <c r="P77" s="87"/>
      <c r="Q77" s="87"/>
      <c r="R77" s="84">
        <v>94.9</v>
      </c>
      <c r="S77" s="48">
        <v>6.25</v>
      </c>
      <c r="T77" s="8">
        <f>U77/S77</f>
        <v>0.08</v>
      </c>
      <c r="U77" s="84">
        <v>0.5</v>
      </c>
      <c r="V77" s="48"/>
      <c r="W77" s="48"/>
      <c r="X77" s="85">
        <v>0.2</v>
      </c>
      <c r="Y77" s="85"/>
      <c r="Z77" s="48"/>
      <c r="AA77" s="48"/>
      <c r="AB77" s="48"/>
      <c r="AC77" s="48"/>
      <c r="AD77" s="48"/>
      <c r="AE77" s="84"/>
      <c r="AF77" s="48">
        <v>1.7</v>
      </c>
      <c r="AG77" s="48"/>
      <c r="AH77" s="84">
        <v>0.4</v>
      </c>
      <c r="AI77" s="84">
        <v>21</v>
      </c>
      <c r="AJ77" s="84">
        <v>0.3</v>
      </c>
      <c r="AK77" s="84">
        <v>0.1</v>
      </c>
      <c r="AL77" s="48"/>
      <c r="AM77" s="48"/>
      <c r="AN77" s="48"/>
      <c r="AO77" s="84"/>
      <c r="AP77" s="48">
        <v>0</v>
      </c>
      <c r="AQ77" s="48"/>
      <c r="AR77" s="48">
        <v>0</v>
      </c>
      <c r="AS77" s="48"/>
      <c r="AT77" s="48"/>
      <c r="AU77" s="48">
        <v>0</v>
      </c>
      <c r="AV77" s="48"/>
      <c r="AW77" s="48"/>
      <c r="AX77" s="48"/>
      <c r="AY77" s="48"/>
      <c r="AZ77" s="48"/>
      <c r="BA77" s="84"/>
      <c r="BB77" s="48"/>
      <c r="BC77" s="48"/>
      <c r="BD77" s="48"/>
      <c r="BE77" s="48"/>
      <c r="BF77" s="48"/>
      <c r="BG77" s="48"/>
      <c r="BH77" s="48"/>
      <c r="BI77" s="48"/>
      <c r="BJ77" s="48"/>
      <c r="BK77" s="48"/>
      <c r="BL77" s="48"/>
      <c r="BM77" s="48"/>
      <c r="BN77" s="48"/>
      <c r="BO77" s="84">
        <v>0.02</v>
      </c>
      <c r="BP77" s="84">
        <v>0.13</v>
      </c>
      <c r="BQ77" s="84">
        <v>0.2</v>
      </c>
      <c r="BR77" s="84"/>
      <c r="BS77" s="48"/>
      <c r="BT77" s="84"/>
      <c r="BU77" s="48"/>
      <c r="BV77" s="48"/>
      <c r="BW77" s="48"/>
      <c r="BX77" s="48"/>
      <c r="BY77" s="48"/>
      <c r="BZ77" s="48"/>
      <c r="CA77" s="84"/>
      <c r="CB77" s="84"/>
      <c r="CC77" s="48">
        <v>39</v>
      </c>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row>
    <row r="78" spans="1:146" s="13" customFormat="1">
      <c r="A78" s="48" t="s">
        <v>726</v>
      </c>
      <c r="B78" s="48">
        <v>4</v>
      </c>
      <c r="C78" s="48" t="s">
        <v>375</v>
      </c>
      <c r="D78" s="48" t="s">
        <v>389</v>
      </c>
      <c r="E78" s="48">
        <v>1</v>
      </c>
      <c r="F78" s="55" t="s">
        <v>727</v>
      </c>
      <c r="G78" s="48" t="s">
        <v>1296</v>
      </c>
      <c r="H78" s="49"/>
      <c r="I78" s="48">
        <v>1</v>
      </c>
      <c r="J78" s="50" t="s">
        <v>456</v>
      </c>
      <c r="K78" s="50" t="s">
        <v>735</v>
      </c>
      <c r="L78" s="48" t="s">
        <v>736</v>
      </c>
      <c r="M78" s="51"/>
      <c r="N78" s="48"/>
      <c r="O78" s="53">
        <v>20</v>
      </c>
      <c r="P78" s="87"/>
      <c r="Q78" s="87"/>
      <c r="R78" s="84">
        <v>95.1</v>
      </c>
      <c r="S78" s="48">
        <v>6.25</v>
      </c>
      <c r="T78" s="8">
        <f>U78/S78</f>
        <v>6.4000000000000001E-2</v>
      </c>
      <c r="U78" s="84">
        <v>0.4</v>
      </c>
      <c r="V78" s="48"/>
      <c r="W78" s="48"/>
      <c r="X78" s="85">
        <v>0.3</v>
      </c>
      <c r="Y78" s="85"/>
      <c r="Z78" s="48"/>
      <c r="AA78" s="48"/>
      <c r="AB78" s="48"/>
      <c r="AC78" s="48"/>
      <c r="AD78" s="48"/>
      <c r="AE78" s="84"/>
      <c r="AF78" s="48">
        <v>0.8</v>
      </c>
      <c r="AG78" s="48"/>
      <c r="AH78" s="84">
        <v>0.4</v>
      </c>
      <c r="AI78" s="84">
        <v>32</v>
      </c>
      <c r="AJ78" s="84">
        <v>0.3</v>
      </c>
      <c r="AK78" s="84"/>
      <c r="AL78" s="48"/>
      <c r="AM78" s="48"/>
      <c r="AN78" s="48"/>
      <c r="AO78" s="84"/>
      <c r="AP78" s="48">
        <v>0</v>
      </c>
      <c r="AQ78" s="48"/>
      <c r="AR78" s="48">
        <v>0</v>
      </c>
      <c r="AS78" s="48"/>
      <c r="AT78" s="48"/>
      <c r="AU78" s="48">
        <v>0</v>
      </c>
      <c r="AV78" s="48"/>
      <c r="AW78" s="48"/>
      <c r="AX78" s="48"/>
      <c r="AY78" s="48"/>
      <c r="AZ78" s="48"/>
      <c r="BA78" s="84"/>
      <c r="BB78" s="48"/>
      <c r="BC78" s="48"/>
      <c r="BD78" s="48"/>
      <c r="BE78" s="48"/>
      <c r="BF78" s="48"/>
      <c r="BG78" s="48"/>
      <c r="BH78" s="48"/>
      <c r="BI78" s="48"/>
      <c r="BJ78" s="48"/>
      <c r="BK78" s="48"/>
      <c r="BL78" s="48"/>
      <c r="BM78" s="48"/>
      <c r="BN78" s="48"/>
      <c r="BO78" s="84">
        <v>0.04</v>
      </c>
      <c r="BP78" s="84">
        <v>0.05</v>
      </c>
      <c r="BQ78" s="84">
        <v>0.3</v>
      </c>
      <c r="BR78" s="84"/>
      <c r="BS78" s="48"/>
      <c r="BT78" s="84"/>
      <c r="BU78" s="48"/>
      <c r="BV78" s="48"/>
      <c r="BW78" s="48"/>
      <c r="BX78" s="48"/>
      <c r="BY78" s="48"/>
      <c r="BZ78" s="48"/>
      <c r="CA78" s="84"/>
      <c r="CB78" s="84"/>
      <c r="CC78" s="48">
        <v>18</v>
      </c>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row>
    <row r="79" spans="1:146" s="19" customFormat="1" ht="14.25" customHeight="1">
      <c r="A79" s="86" t="s">
        <v>726</v>
      </c>
      <c r="B79" s="48" t="s">
        <v>646</v>
      </c>
      <c r="C79" s="48"/>
      <c r="D79" s="48"/>
      <c r="E79" s="48">
        <v>1</v>
      </c>
      <c r="F79" s="55" t="s">
        <v>727</v>
      </c>
      <c r="G79" s="48" t="s">
        <v>1296</v>
      </c>
      <c r="H79" s="49" t="s">
        <v>730</v>
      </c>
      <c r="I79" s="48"/>
      <c r="J79" s="50"/>
      <c r="K79" s="50"/>
      <c r="L79" s="48"/>
      <c r="M79" s="51">
        <f>R79+U79+X79+Y79+AE79+AG79+AH79</f>
        <v>100</v>
      </c>
      <c r="N79" s="52"/>
      <c r="O79" s="53">
        <f>AVERAGE(O75:O78)</f>
        <v>18.25</v>
      </c>
      <c r="P79" s="87">
        <f>U79*17+X79*37+Y79*17+AG79*29+AE79*8</f>
        <v>69.841666666666669</v>
      </c>
      <c r="Q79" s="87">
        <f>(U79*4)+(X79*9)+(Y79*4)+(AG79*7)+(AE79*2)</f>
        <v>16.666666666666668</v>
      </c>
      <c r="R79" s="88">
        <f>AVERAGE(R75:R78)</f>
        <v>95</v>
      </c>
      <c r="S79" s="48">
        <v>6.25</v>
      </c>
      <c r="T79" s="52">
        <f>AVERAGE(T75:T78)</f>
        <v>7.5999999999999998E-2</v>
      </c>
      <c r="U79" s="89">
        <f>S79*T79</f>
        <v>0.47499999999999998</v>
      </c>
      <c r="V79" s="52">
        <f>U79</f>
        <v>0.47499999999999998</v>
      </c>
      <c r="W79" s="7">
        <v>0</v>
      </c>
      <c r="X79" s="98">
        <f>AVERAGE(X75:X78)</f>
        <v>0.23333333333333331</v>
      </c>
      <c r="Y79" s="66">
        <f>100-R79-U79-X79-AE79-AH79</f>
        <v>2.4666666666666668</v>
      </c>
      <c r="Z79" s="52"/>
      <c r="AA79" s="23"/>
      <c r="AB79" s="23"/>
      <c r="AC79" s="23"/>
      <c r="AD79" s="23"/>
      <c r="AE79" s="88">
        <f>AF79</f>
        <v>1.4000000000000001</v>
      </c>
      <c r="AF79" s="51">
        <f>AVERAGE(AF75:AF78)</f>
        <v>1.4000000000000001</v>
      </c>
      <c r="AG79" s="23">
        <v>0</v>
      </c>
      <c r="AH79" s="88">
        <f>AVERAGE(AH75:AH78)</f>
        <v>0.42500000000000004</v>
      </c>
      <c r="AI79" s="88">
        <f>AVERAGE(AI75:AI78)</f>
        <v>23</v>
      </c>
      <c r="AJ79" s="88">
        <f>AVERAGE(AJ75:AJ78)</f>
        <v>0.3</v>
      </c>
      <c r="AK79" s="88">
        <f>AVERAGE(AK75:AK78)</f>
        <v>0.1</v>
      </c>
      <c r="AL79" s="52"/>
      <c r="AM79" s="52"/>
      <c r="AN79" s="26"/>
      <c r="AO79" s="89">
        <f>AR79+(AS79/12)</f>
        <v>0</v>
      </c>
      <c r="AP79" s="27"/>
      <c r="AQ79" s="52"/>
      <c r="AR79" s="52">
        <f>AVERAGE(AR75:AR78)</f>
        <v>0</v>
      </c>
      <c r="AS79" s="52">
        <v>0</v>
      </c>
      <c r="AT79" s="27"/>
      <c r="AU79" s="52">
        <f>AVERAGE(AU75:AU78)</f>
        <v>1.6666666666666667</v>
      </c>
      <c r="AV79" s="27"/>
      <c r="AW79" s="27"/>
      <c r="AX79" s="48"/>
      <c r="AY79" s="27"/>
      <c r="AZ79" s="27"/>
      <c r="BA79" s="67">
        <v>0</v>
      </c>
      <c r="BB79" s="27"/>
      <c r="BC79" s="23"/>
      <c r="BD79" s="25"/>
      <c r="BE79" s="25"/>
      <c r="BF79" s="25"/>
      <c r="BG79" s="25"/>
      <c r="BH79" s="92"/>
      <c r="BI79" s="26"/>
      <c r="BJ79" s="26"/>
      <c r="BK79" s="26"/>
      <c r="BL79" s="26"/>
      <c r="BM79" s="26"/>
      <c r="BN79" s="27"/>
      <c r="BO79" s="89">
        <f>AVERAGE(BO75:BO78)</f>
        <v>0.02</v>
      </c>
      <c r="BP79" s="89">
        <f>AVERAGE(BP75:BP78)</f>
        <v>5.5000000000000007E-2</v>
      </c>
      <c r="BQ79" s="89">
        <f>AVERAGE(BQ75:BQ78)</f>
        <v>0.3</v>
      </c>
      <c r="BR79" s="84">
        <v>3.5000000000000003E-2</v>
      </c>
      <c r="BS79" s="50"/>
      <c r="BT79" s="69">
        <v>5</v>
      </c>
      <c r="BU79" s="26"/>
      <c r="BV79" s="27"/>
      <c r="BW79" s="27"/>
      <c r="BX79" s="27"/>
      <c r="BY79" s="27"/>
      <c r="BZ79" s="23"/>
      <c r="CA79" s="71">
        <v>0</v>
      </c>
      <c r="CB79" s="71">
        <f>CC79</f>
        <v>26</v>
      </c>
      <c r="CC79" s="52">
        <f>AVERAGE(CC75:CC78)</f>
        <v>26</v>
      </c>
      <c r="CD79" s="25"/>
      <c r="CE79" s="25"/>
      <c r="CF79" s="25"/>
      <c r="CG79" s="23"/>
      <c r="CH79" s="25"/>
      <c r="CI79" s="25"/>
      <c r="CJ79" s="27"/>
      <c r="CK79" s="26"/>
      <c r="CL79" s="26"/>
      <c r="CM79" s="26"/>
      <c r="CN79" s="26"/>
      <c r="CO79" s="24"/>
      <c r="CP79" s="24"/>
      <c r="CQ79" s="25"/>
      <c r="CR79" s="24"/>
      <c r="CS79" s="25"/>
      <c r="CT79" s="24"/>
      <c r="CU79" s="25"/>
      <c r="CV79" s="25"/>
      <c r="CW79" s="25"/>
      <c r="CX79" s="26"/>
      <c r="CY79" s="26"/>
      <c r="CZ79" s="24"/>
      <c r="DA79" s="25"/>
      <c r="DB79" s="26"/>
      <c r="DC79" s="25"/>
      <c r="DD79" s="25"/>
      <c r="DE79" s="25"/>
      <c r="DF79" s="26"/>
      <c r="DG79" s="26"/>
      <c r="DH79" s="25"/>
      <c r="DI79" s="25"/>
      <c r="DJ79" s="25"/>
      <c r="DK79" s="25"/>
      <c r="DL79" s="25"/>
      <c r="DM79" s="26"/>
      <c r="DN79" s="26"/>
      <c r="DO79" s="25"/>
      <c r="DP79" s="27"/>
      <c r="DQ79" s="27"/>
      <c r="DR79" s="27"/>
      <c r="DS79" s="27"/>
      <c r="DT79" s="27"/>
      <c r="DU79" s="27"/>
      <c r="DV79" s="27"/>
      <c r="DW79" s="27"/>
      <c r="DX79" s="27"/>
      <c r="DY79" s="27"/>
      <c r="DZ79" s="27"/>
      <c r="EA79" s="27"/>
      <c r="EB79" s="27"/>
      <c r="EC79" s="27"/>
      <c r="ED79" s="27"/>
      <c r="EE79" s="27"/>
      <c r="EF79" s="27"/>
      <c r="EG79" s="27"/>
      <c r="EH79" s="20"/>
      <c r="EI79" s="20"/>
      <c r="EJ79" s="20"/>
      <c r="EK79" s="20"/>
      <c r="EL79" s="20"/>
      <c r="EM79" s="20"/>
      <c r="EN79" s="20"/>
      <c r="EO79" s="20"/>
      <c r="EP79" s="20"/>
    </row>
    <row r="80" spans="1:146" s="13" customFormat="1">
      <c r="A80" s="93"/>
      <c r="B80" s="94"/>
      <c r="C80" s="94"/>
      <c r="D80" s="94"/>
      <c r="E80" s="94"/>
      <c r="F80" s="94"/>
      <c r="G80" s="94"/>
      <c r="H80" s="95"/>
      <c r="I80" s="94"/>
      <c r="J80" s="96"/>
      <c r="K80" s="96"/>
      <c r="L80" s="94"/>
      <c r="M80" s="94"/>
      <c r="N80" s="94"/>
      <c r="O80" s="97"/>
      <c r="P80" s="84" t="s">
        <v>1349</v>
      </c>
      <c r="Q80" s="84" t="s">
        <v>1349</v>
      </c>
      <c r="R80" s="84" t="s">
        <v>1349</v>
      </c>
      <c r="S80" s="94"/>
      <c r="T80" s="94"/>
      <c r="U80" s="84"/>
      <c r="V80" s="94" t="s">
        <v>416</v>
      </c>
      <c r="W80" s="94" t="s">
        <v>416</v>
      </c>
      <c r="X80" s="85"/>
      <c r="Y80" s="85" t="s">
        <v>301</v>
      </c>
      <c r="Z80" s="48"/>
      <c r="AA80" s="48"/>
      <c r="AB80" s="48"/>
      <c r="AC80" s="48"/>
      <c r="AD80" s="48"/>
      <c r="AE80" s="84" t="s">
        <v>648</v>
      </c>
      <c r="AF80" s="94"/>
      <c r="AG80" s="94" t="s">
        <v>647</v>
      </c>
      <c r="AH80" s="84" t="s">
        <v>648</v>
      </c>
      <c r="AI80" s="84" t="s">
        <v>648</v>
      </c>
      <c r="AJ80" s="84" t="s">
        <v>648</v>
      </c>
      <c r="AK80" s="84" t="s">
        <v>648</v>
      </c>
      <c r="AL80" s="48"/>
      <c r="AM80" s="48"/>
      <c r="AN80" s="48"/>
      <c r="AO80" s="84" t="s">
        <v>301</v>
      </c>
      <c r="AP80" s="94"/>
      <c r="AQ80" s="94"/>
      <c r="AR80" s="94"/>
      <c r="AS80" s="94" t="s">
        <v>647</v>
      </c>
      <c r="AT80" s="94"/>
      <c r="AU80" s="94"/>
      <c r="AV80" s="48"/>
      <c r="AW80" s="48"/>
      <c r="AX80" s="48"/>
      <c r="AY80" s="48"/>
      <c r="AZ80" s="48"/>
      <c r="BA80" s="84" t="s">
        <v>647</v>
      </c>
      <c r="BB80" s="94"/>
      <c r="BC80" s="94"/>
      <c r="BD80" s="48"/>
      <c r="BE80" s="48"/>
      <c r="BF80" s="48"/>
      <c r="BG80" s="48"/>
      <c r="BH80" s="48"/>
      <c r="BI80" s="48"/>
      <c r="BJ80" s="48"/>
      <c r="BK80" s="48"/>
      <c r="BL80" s="48"/>
      <c r="BM80" s="48"/>
      <c r="BN80" s="48"/>
      <c r="BO80" s="84" t="s">
        <v>301</v>
      </c>
      <c r="BP80" s="84" t="s">
        <v>301</v>
      </c>
      <c r="BQ80" s="84" t="s">
        <v>301</v>
      </c>
      <c r="BR80" s="84" t="s">
        <v>1113</v>
      </c>
      <c r="BS80" s="94"/>
      <c r="BT80" s="84" t="s">
        <v>1113</v>
      </c>
      <c r="BU80" s="94"/>
      <c r="BV80" s="94"/>
      <c r="BW80" s="94"/>
      <c r="BX80" s="94"/>
      <c r="BY80" s="94"/>
      <c r="BZ80" s="94"/>
      <c r="CA80" s="84" t="s">
        <v>1113</v>
      </c>
      <c r="CB80" s="84" t="s">
        <v>301</v>
      </c>
      <c r="CC80" s="94"/>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row>
    <row r="81" spans="1:146" s="13" customFormat="1">
      <c r="A81" s="48" t="s">
        <v>737</v>
      </c>
      <c r="B81" s="48">
        <v>1</v>
      </c>
      <c r="C81" s="48" t="s">
        <v>375</v>
      </c>
      <c r="D81" s="48" t="s">
        <v>389</v>
      </c>
      <c r="E81" s="48">
        <v>1</v>
      </c>
      <c r="F81" s="55" t="s">
        <v>738</v>
      </c>
      <c r="G81" s="48" t="s">
        <v>739</v>
      </c>
      <c r="H81" s="49" t="s">
        <v>740</v>
      </c>
      <c r="I81" s="48">
        <v>1</v>
      </c>
      <c r="J81" s="50" t="s">
        <v>439</v>
      </c>
      <c r="K81" s="50" t="s">
        <v>741</v>
      </c>
      <c r="L81" s="48" t="s">
        <v>742</v>
      </c>
      <c r="M81" s="51"/>
      <c r="N81" s="48"/>
      <c r="O81" s="53">
        <v>19</v>
      </c>
      <c r="P81" s="87"/>
      <c r="Q81" s="87"/>
      <c r="R81" s="84">
        <v>94.7</v>
      </c>
      <c r="S81" s="48">
        <v>6.25</v>
      </c>
      <c r="T81" s="8">
        <f>U81/S81</f>
        <v>0.11199999999999999</v>
      </c>
      <c r="U81" s="84">
        <v>0.7</v>
      </c>
      <c r="V81" s="48"/>
      <c r="W81" s="48"/>
      <c r="X81" s="85">
        <v>0.2</v>
      </c>
      <c r="Y81" s="85"/>
      <c r="Z81" s="48"/>
      <c r="AA81" s="48"/>
      <c r="AB81" s="48"/>
      <c r="AC81" s="48"/>
      <c r="AD81" s="48"/>
      <c r="AE81" s="84"/>
      <c r="AF81" s="48">
        <v>1.7</v>
      </c>
      <c r="AG81" s="48"/>
      <c r="AH81" s="84">
        <v>0.7</v>
      </c>
      <c r="AI81" s="84">
        <v>34</v>
      </c>
      <c r="AJ81" s="84">
        <v>0.2</v>
      </c>
      <c r="AK81" s="84">
        <v>0.2</v>
      </c>
      <c r="AL81" s="48"/>
      <c r="AM81" s="48"/>
      <c r="AN81" s="48"/>
      <c r="AO81" s="84"/>
      <c r="AP81" s="48"/>
      <c r="AQ81" s="48"/>
      <c r="AR81" s="48">
        <v>0</v>
      </c>
      <c r="AS81" s="48"/>
      <c r="AT81" s="48"/>
      <c r="AU81" s="48"/>
      <c r="AV81" s="48"/>
      <c r="AW81" s="48"/>
      <c r="AX81" s="48"/>
      <c r="AY81" s="48"/>
      <c r="AZ81" s="48"/>
      <c r="BA81" s="84"/>
      <c r="BB81" s="48"/>
      <c r="BC81" s="48"/>
      <c r="BD81" s="48"/>
      <c r="BE81" s="48"/>
      <c r="BF81" s="48"/>
      <c r="BG81" s="48"/>
      <c r="BH81" s="48"/>
      <c r="BI81" s="48"/>
      <c r="BJ81" s="48"/>
      <c r="BK81" s="48"/>
      <c r="BL81" s="48"/>
      <c r="BM81" s="48"/>
      <c r="BN81" s="48"/>
      <c r="BO81" s="84">
        <v>0.01</v>
      </c>
      <c r="BP81" s="84">
        <v>0.03</v>
      </c>
      <c r="BQ81" s="84">
        <v>0.3</v>
      </c>
      <c r="BR81" s="84"/>
      <c r="BS81" s="48"/>
      <c r="BT81" s="84"/>
      <c r="BU81" s="48"/>
      <c r="BV81" s="48"/>
      <c r="BW81" s="48"/>
      <c r="BX81" s="48"/>
      <c r="BY81" s="48"/>
      <c r="BZ81" s="48"/>
      <c r="CA81" s="84"/>
      <c r="CB81" s="84"/>
      <c r="CC81" s="48">
        <v>21</v>
      </c>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row>
    <row r="82" spans="1:146" s="13" customFormat="1">
      <c r="A82" s="48" t="s">
        <v>737</v>
      </c>
      <c r="B82" s="48">
        <v>2</v>
      </c>
      <c r="C82" s="48" t="s">
        <v>375</v>
      </c>
      <c r="D82" s="48" t="s">
        <v>389</v>
      </c>
      <c r="E82" s="48">
        <v>1</v>
      </c>
      <c r="F82" s="55" t="s">
        <v>738</v>
      </c>
      <c r="G82" s="48" t="s">
        <v>739</v>
      </c>
      <c r="H82" s="49"/>
      <c r="I82" s="48">
        <v>1</v>
      </c>
      <c r="J82" s="50" t="s">
        <v>441</v>
      </c>
      <c r="K82" s="50" t="s">
        <v>743</v>
      </c>
      <c r="L82" s="48" t="s">
        <v>744</v>
      </c>
      <c r="M82" s="51"/>
      <c r="N82" s="48"/>
      <c r="O82" s="53">
        <v>21</v>
      </c>
      <c r="P82" s="87"/>
      <c r="Q82" s="87"/>
      <c r="R82" s="84">
        <v>92.1</v>
      </c>
      <c r="S82" s="48">
        <v>6.25</v>
      </c>
      <c r="T82" s="8">
        <f>U82/S82</f>
        <v>0.24</v>
      </c>
      <c r="U82" s="84">
        <v>1.5</v>
      </c>
      <c r="V82" s="48"/>
      <c r="W82" s="48"/>
      <c r="X82" s="85">
        <v>0.1</v>
      </c>
      <c r="Y82" s="85"/>
      <c r="Z82" s="48"/>
      <c r="AA82" s="48"/>
      <c r="AB82" s="48"/>
      <c r="AC82" s="48"/>
      <c r="AD82" s="48"/>
      <c r="AE82" s="84"/>
      <c r="AF82" s="48"/>
      <c r="AG82" s="48"/>
      <c r="AH82" s="84">
        <v>1.2</v>
      </c>
      <c r="AI82" s="84">
        <v>40</v>
      </c>
      <c r="AJ82" s="84">
        <v>1.1000000000000001</v>
      </c>
      <c r="AK82" s="84">
        <v>0.2</v>
      </c>
      <c r="AL82" s="48"/>
      <c r="AM82" s="48"/>
      <c r="AN82" s="48"/>
      <c r="AO82" s="84"/>
      <c r="AP82" s="48"/>
      <c r="AQ82" s="48"/>
      <c r="AR82" s="48">
        <v>0</v>
      </c>
      <c r="AS82" s="48"/>
      <c r="AT82" s="48"/>
      <c r="AU82" s="48">
        <v>0</v>
      </c>
      <c r="AV82" s="48"/>
      <c r="AW82" s="48"/>
      <c r="AX82" s="48"/>
      <c r="AY82" s="48"/>
      <c r="AZ82" s="48"/>
      <c r="BA82" s="84"/>
      <c r="BB82" s="48"/>
      <c r="BC82" s="48"/>
      <c r="BD82" s="48"/>
      <c r="BE82" s="48"/>
      <c r="BF82" s="48"/>
      <c r="BG82" s="48"/>
      <c r="BH82" s="48"/>
      <c r="BI82" s="48"/>
      <c r="BJ82" s="48"/>
      <c r="BK82" s="48"/>
      <c r="BL82" s="48"/>
      <c r="BM82" s="48"/>
      <c r="BN82" s="48"/>
      <c r="BO82" s="84">
        <v>0.06</v>
      </c>
      <c r="BP82" s="84">
        <v>0.06</v>
      </c>
      <c r="BQ82" s="84">
        <v>0.5</v>
      </c>
      <c r="BR82" s="84"/>
      <c r="BS82" s="48">
        <v>4.5999999999999999E-2</v>
      </c>
      <c r="BT82" s="84"/>
      <c r="BU82" s="48"/>
      <c r="BV82" s="48">
        <v>28</v>
      </c>
      <c r="BW82" s="48">
        <v>0</v>
      </c>
      <c r="BX82" s="48"/>
      <c r="BY82" s="48"/>
      <c r="BZ82" s="48"/>
      <c r="CA82" s="84">
        <v>0</v>
      </c>
      <c r="CB82" s="84"/>
      <c r="CC82" s="48">
        <v>30</v>
      </c>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row>
    <row r="83" spans="1:146" s="13" customFormat="1">
      <c r="A83" s="48" t="s">
        <v>737</v>
      </c>
      <c r="B83" s="48">
        <v>3</v>
      </c>
      <c r="C83" s="48" t="s">
        <v>375</v>
      </c>
      <c r="D83" s="48" t="s">
        <v>389</v>
      </c>
      <c r="E83" s="48">
        <v>1</v>
      </c>
      <c r="F83" s="55" t="s">
        <v>738</v>
      </c>
      <c r="G83" s="48" t="s">
        <v>739</v>
      </c>
      <c r="H83" s="49"/>
      <c r="I83" s="48">
        <v>1</v>
      </c>
      <c r="J83" s="50" t="s">
        <v>512</v>
      </c>
      <c r="K83" s="50" t="s">
        <v>745</v>
      </c>
      <c r="L83" s="48" t="s">
        <v>746</v>
      </c>
      <c r="M83" s="51"/>
      <c r="N83" s="48"/>
      <c r="O83" s="53">
        <v>23</v>
      </c>
      <c r="P83" s="87"/>
      <c r="Q83" s="87"/>
      <c r="R83" s="84">
        <v>93.9</v>
      </c>
      <c r="S83" s="48">
        <v>6.25</v>
      </c>
      <c r="T83" s="8">
        <f>U83/S83</f>
        <v>0.11199999999999999</v>
      </c>
      <c r="U83" s="84">
        <v>0.7</v>
      </c>
      <c r="V83" s="48"/>
      <c r="W83" s="48"/>
      <c r="X83" s="85">
        <v>0.2</v>
      </c>
      <c r="Y83" s="85"/>
      <c r="Z83" s="48"/>
      <c r="AA83" s="48"/>
      <c r="AB83" s="48"/>
      <c r="AC83" s="48"/>
      <c r="AD83" s="48"/>
      <c r="AE83" s="84"/>
      <c r="AF83" s="48">
        <v>1.4</v>
      </c>
      <c r="AG83" s="48"/>
      <c r="AH83" s="84">
        <v>0.6</v>
      </c>
      <c r="AI83" s="84">
        <v>37</v>
      </c>
      <c r="AJ83" s="84">
        <v>0.8</v>
      </c>
      <c r="AK83" s="84">
        <v>0.2</v>
      </c>
      <c r="AL83" s="48"/>
      <c r="AM83" s="48"/>
      <c r="AN83" s="48"/>
      <c r="AO83" s="84"/>
      <c r="AP83" s="48">
        <v>0</v>
      </c>
      <c r="AQ83" s="48"/>
      <c r="AR83" s="48">
        <v>0</v>
      </c>
      <c r="AS83" s="48"/>
      <c r="AT83" s="48"/>
      <c r="AU83" s="48"/>
      <c r="AV83" s="48"/>
      <c r="AW83" s="48"/>
      <c r="AX83" s="48"/>
      <c r="AY83" s="48"/>
      <c r="AZ83" s="48"/>
      <c r="BA83" s="84"/>
      <c r="BB83" s="48"/>
      <c r="BC83" s="48"/>
      <c r="BD83" s="48"/>
      <c r="BE83" s="48"/>
      <c r="BF83" s="48"/>
      <c r="BG83" s="48"/>
      <c r="BH83" s="48"/>
      <c r="BI83" s="48"/>
      <c r="BJ83" s="48"/>
      <c r="BK83" s="48"/>
      <c r="BL83" s="48"/>
      <c r="BM83" s="48"/>
      <c r="BN83" s="48"/>
      <c r="BO83" s="84">
        <v>0.05</v>
      </c>
      <c r="BP83" s="84">
        <v>0.04</v>
      </c>
      <c r="BQ83" s="84">
        <v>0.3</v>
      </c>
      <c r="BR83" s="84"/>
      <c r="BS83" s="48"/>
      <c r="BT83" s="84"/>
      <c r="BU83" s="48"/>
      <c r="BV83" s="48"/>
      <c r="BW83" s="48"/>
      <c r="BX83" s="48"/>
      <c r="BY83" s="48"/>
      <c r="BZ83" s="48"/>
      <c r="CA83" s="84"/>
      <c r="CB83" s="84"/>
      <c r="CC83" s="48">
        <v>25</v>
      </c>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row>
    <row r="84" spans="1:146" s="13" customFormat="1">
      <c r="A84" s="48" t="s">
        <v>737</v>
      </c>
      <c r="B84" s="48">
        <v>4</v>
      </c>
      <c r="C84" s="48" t="s">
        <v>375</v>
      </c>
      <c r="D84" s="48" t="s">
        <v>389</v>
      </c>
      <c r="E84" s="48">
        <v>1</v>
      </c>
      <c r="F84" s="55" t="s">
        <v>738</v>
      </c>
      <c r="G84" s="48" t="s">
        <v>739</v>
      </c>
      <c r="H84" s="49"/>
      <c r="I84" s="48">
        <v>1</v>
      </c>
      <c r="J84" s="50" t="s">
        <v>456</v>
      </c>
      <c r="K84" s="50" t="s">
        <v>747</v>
      </c>
      <c r="L84" s="48" t="s">
        <v>748</v>
      </c>
      <c r="M84" s="51"/>
      <c r="N84" s="48"/>
      <c r="O84" s="53">
        <v>24</v>
      </c>
      <c r="P84" s="87"/>
      <c r="Q84" s="87"/>
      <c r="R84" s="84">
        <v>93.6</v>
      </c>
      <c r="S84" s="48">
        <v>6.25</v>
      </c>
      <c r="T84" s="8">
        <f>U84/S84</f>
        <v>9.6000000000000002E-2</v>
      </c>
      <c r="U84" s="84">
        <v>0.6</v>
      </c>
      <c r="V84" s="48"/>
      <c r="W84" s="48"/>
      <c r="X84" s="85">
        <v>0.1</v>
      </c>
      <c r="Y84" s="85"/>
      <c r="Z84" s="48"/>
      <c r="AA84" s="48"/>
      <c r="AB84" s="48"/>
      <c r="AC84" s="48"/>
      <c r="AD84" s="48"/>
      <c r="AE84" s="84"/>
      <c r="AF84" s="48">
        <v>1.1000000000000001</v>
      </c>
      <c r="AG84" s="48"/>
      <c r="AH84" s="84">
        <v>0.5</v>
      </c>
      <c r="AI84" s="84">
        <v>36</v>
      </c>
      <c r="AJ84" s="84">
        <v>0.8</v>
      </c>
      <c r="AK84" s="84"/>
      <c r="AL84" s="48"/>
      <c r="AM84" s="48"/>
      <c r="AN84" s="48"/>
      <c r="AO84" s="84"/>
      <c r="AP84" s="48"/>
      <c r="AQ84" s="48"/>
      <c r="AR84" s="48">
        <v>0</v>
      </c>
      <c r="AS84" s="48"/>
      <c r="AT84" s="48"/>
      <c r="AU84" s="48"/>
      <c r="AV84" s="48"/>
      <c r="AW84" s="48"/>
      <c r="AX84" s="48"/>
      <c r="AY84" s="48"/>
      <c r="AZ84" s="48"/>
      <c r="BA84" s="84"/>
      <c r="BB84" s="48"/>
      <c r="BC84" s="48"/>
      <c r="BD84" s="48"/>
      <c r="BE84" s="48"/>
      <c r="BF84" s="48"/>
      <c r="BG84" s="48"/>
      <c r="BH84" s="48"/>
      <c r="BI84" s="48"/>
      <c r="BJ84" s="48"/>
      <c r="BK84" s="48"/>
      <c r="BL84" s="48"/>
      <c r="BM84" s="48"/>
      <c r="BN84" s="48"/>
      <c r="BO84" s="84">
        <v>0.06</v>
      </c>
      <c r="BP84" s="84">
        <v>0.03</v>
      </c>
      <c r="BQ84" s="84">
        <v>0.4</v>
      </c>
      <c r="BR84" s="84"/>
      <c r="BS84" s="48"/>
      <c r="BT84" s="84"/>
      <c r="BU84" s="48"/>
      <c r="BV84" s="48"/>
      <c r="BW84" s="48"/>
      <c r="BX84" s="48"/>
      <c r="BY84" s="48"/>
      <c r="BZ84" s="48"/>
      <c r="CA84" s="84"/>
      <c r="CB84" s="84"/>
      <c r="CC84" s="48">
        <v>27</v>
      </c>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row>
    <row r="85" spans="1:146" s="19" customFormat="1" ht="14.25" customHeight="1">
      <c r="A85" s="86" t="s">
        <v>737</v>
      </c>
      <c r="B85" s="48" t="s">
        <v>646</v>
      </c>
      <c r="C85" s="48"/>
      <c r="D85" s="48"/>
      <c r="E85" s="48">
        <v>1</v>
      </c>
      <c r="F85" s="55" t="s">
        <v>738</v>
      </c>
      <c r="G85" s="48" t="s">
        <v>739</v>
      </c>
      <c r="H85" s="49" t="s">
        <v>740</v>
      </c>
      <c r="I85" s="48"/>
      <c r="J85" s="50"/>
      <c r="K85" s="50"/>
      <c r="L85" s="48"/>
      <c r="M85" s="51">
        <f>R85+U85+X85+Y85+AE85+AG85+AH85</f>
        <v>100.00000000000001</v>
      </c>
      <c r="N85" s="52"/>
      <c r="O85" s="53">
        <f>AVERAGE(O81:O84)</f>
        <v>21.75</v>
      </c>
      <c r="P85" s="87">
        <f>U85*17+X85*37+Y85*17+AG85*29+AE85*8</f>
        <v>86.874999999999716</v>
      </c>
      <c r="Q85" s="87">
        <f>(U85*4)+(X85*9)+(Y85*4)+(AG85*7)+(AE85*2)</f>
        <v>20.649999999999931</v>
      </c>
      <c r="R85" s="88">
        <f>AVERAGE(R81:R84)</f>
        <v>93.575000000000017</v>
      </c>
      <c r="S85" s="48">
        <v>6.25</v>
      </c>
      <c r="T85" s="52">
        <f>AVERAGE(T81:T84)</f>
        <v>0.13999999999999999</v>
      </c>
      <c r="U85" s="89">
        <f>S85*T85</f>
        <v>0.87499999999999989</v>
      </c>
      <c r="V85" s="52">
        <f>U85</f>
        <v>0.87499999999999989</v>
      </c>
      <c r="W85" s="7">
        <v>0</v>
      </c>
      <c r="X85" s="98">
        <f>AVERAGE(X81:X84)</f>
        <v>0.15</v>
      </c>
      <c r="Y85" s="66">
        <f>100-R85-U85-X85-AE85-AH85</f>
        <v>3.2499999999999831</v>
      </c>
      <c r="Z85" s="52"/>
      <c r="AA85" s="23"/>
      <c r="AB85" s="23"/>
      <c r="AC85" s="23"/>
      <c r="AD85" s="23"/>
      <c r="AE85" s="88">
        <f>AF85</f>
        <v>1.3999999999999997</v>
      </c>
      <c r="AF85" s="51">
        <f>AVERAGE(AF81:AF84)</f>
        <v>1.3999999999999997</v>
      </c>
      <c r="AG85" s="23">
        <v>0</v>
      </c>
      <c r="AH85" s="88">
        <f>AVERAGE(AH81:AH84)</f>
        <v>0.75</v>
      </c>
      <c r="AI85" s="88">
        <f>AVERAGE(AI81:AI84)</f>
        <v>36.75</v>
      </c>
      <c r="AJ85" s="88">
        <f>AVERAGE(AJ81:AJ84)</f>
        <v>0.72500000000000009</v>
      </c>
      <c r="AK85" s="88">
        <f>AVERAGE(AK81:AK84)</f>
        <v>0.20000000000000004</v>
      </c>
      <c r="AL85" s="52"/>
      <c r="AM85" s="52"/>
      <c r="AN85" s="26"/>
      <c r="AO85" s="89">
        <f>AR85+(AS85/12)</f>
        <v>0</v>
      </c>
      <c r="AP85" s="27"/>
      <c r="AQ85" s="52"/>
      <c r="AR85" s="52">
        <f>AVERAGE(AR81:AR84)</f>
        <v>0</v>
      </c>
      <c r="AS85" s="52">
        <v>0</v>
      </c>
      <c r="AT85" s="27"/>
      <c r="AU85" s="52">
        <f>AVERAGE(AU81:AU84)</f>
        <v>0</v>
      </c>
      <c r="AV85" s="27"/>
      <c r="AW85" s="27"/>
      <c r="AX85" s="48"/>
      <c r="AY85" s="27"/>
      <c r="AZ85" s="27"/>
      <c r="BA85" s="67">
        <v>0</v>
      </c>
      <c r="BB85" s="27"/>
      <c r="BC85" s="23"/>
      <c r="BD85" s="25"/>
      <c r="BE85" s="25"/>
      <c r="BF85" s="25"/>
      <c r="BG85" s="25"/>
      <c r="BH85" s="92"/>
      <c r="BI85" s="26"/>
      <c r="BJ85" s="26"/>
      <c r="BK85" s="26"/>
      <c r="BL85" s="26"/>
      <c r="BM85" s="26"/>
      <c r="BN85" s="27"/>
      <c r="BO85" s="89">
        <f>AVERAGE(BO81:BO84)</f>
        <v>4.4999999999999998E-2</v>
      </c>
      <c r="BP85" s="89">
        <f>AVERAGE(BP81:BP84)</f>
        <v>0.04</v>
      </c>
      <c r="BQ85" s="89">
        <f>AVERAGE(BQ81:BQ84)</f>
        <v>0.375</v>
      </c>
      <c r="BR85" s="84">
        <v>7.0999999999999994E-2</v>
      </c>
      <c r="BS85" s="50"/>
      <c r="BT85" s="84">
        <v>25</v>
      </c>
      <c r="BU85" s="26"/>
      <c r="BV85" s="48">
        <v>25</v>
      </c>
      <c r="BW85" s="48">
        <v>0</v>
      </c>
      <c r="BX85" s="48">
        <v>25</v>
      </c>
      <c r="BY85" s="48">
        <v>25</v>
      </c>
      <c r="BZ85" s="23"/>
      <c r="CA85" s="71">
        <v>0</v>
      </c>
      <c r="CB85" s="71">
        <f>CC85</f>
        <v>25.75</v>
      </c>
      <c r="CC85" s="52">
        <f>AVERAGE(CC81:CC84)</f>
        <v>25.75</v>
      </c>
      <c r="CD85" s="25"/>
      <c r="CE85" s="25"/>
      <c r="CF85" s="25"/>
      <c r="CG85" s="23"/>
      <c r="CH85" s="25"/>
      <c r="CI85" s="25"/>
      <c r="CJ85" s="27"/>
      <c r="CK85" s="26"/>
      <c r="CL85" s="26"/>
      <c r="CM85" s="26"/>
      <c r="CN85" s="26"/>
      <c r="CO85" s="24"/>
      <c r="CP85" s="24"/>
      <c r="CQ85" s="25"/>
      <c r="CR85" s="24"/>
      <c r="CS85" s="25"/>
      <c r="CT85" s="24"/>
      <c r="CU85" s="25"/>
      <c r="CV85" s="25"/>
      <c r="CW85" s="25"/>
      <c r="CX85" s="26"/>
      <c r="CY85" s="26"/>
      <c r="CZ85" s="24"/>
      <c r="DA85" s="25"/>
      <c r="DB85" s="26"/>
      <c r="DC85" s="25"/>
      <c r="DD85" s="25"/>
      <c r="DE85" s="25"/>
      <c r="DF85" s="26"/>
      <c r="DG85" s="26"/>
      <c r="DH85" s="25"/>
      <c r="DI85" s="25"/>
      <c r="DJ85" s="25"/>
      <c r="DK85" s="25"/>
      <c r="DL85" s="25"/>
      <c r="DM85" s="26"/>
      <c r="DN85" s="26"/>
      <c r="DO85" s="25"/>
      <c r="DP85" s="27"/>
      <c r="DQ85" s="27"/>
      <c r="DR85" s="27"/>
      <c r="DS85" s="27"/>
      <c r="DT85" s="27"/>
      <c r="DU85" s="27"/>
      <c r="DV85" s="27"/>
      <c r="DW85" s="27"/>
      <c r="DX85" s="27"/>
      <c r="DY85" s="27"/>
      <c r="DZ85" s="27"/>
      <c r="EA85" s="27"/>
      <c r="EB85" s="27"/>
      <c r="EC85" s="27"/>
      <c r="ED85" s="27"/>
      <c r="EE85" s="27"/>
      <c r="EF85" s="27"/>
      <c r="EG85" s="27"/>
      <c r="EH85" s="20"/>
      <c r="EI85" s="20"/>
      <c r="EJ85" s="20"/>
      <c r="EK85" s="20"/>
      <c r="EL85" s="20"/>
      <c r="EM85" s="20"/>
      <c r="EN85" s="20"/>
      <c r="EO85" s="20"/>
      <c r="EP85" s="20"/>
    </row>
    <row r="86" spans="1:146" s="13" customFormat="1">
      <c r="A86" s="93"/>
      <c r="B86" s="94"/>
      <c r="C86" s="94"/>
      <c r="D86" s="94"/>
      <c r="E86" s="94"/>
      <c r="F86" s="94"/>
      <c r="G86" s="94"/>
      <c r="H86" s="95"/>
      <c r="I86" s="94"/>
      <c r="J86" s="96"/>
      <c r="K86" s="96"/>
      <c r="L86" s="94"/>
      <c r="M86" s="94"/>
      <c r="N86" s="94"/>
      <c r="O86" s="97"/>
      <c r="P86" s="84" t="s">
        <v>1349</v>
      </c>
      <c r="Q86" s="84" t="s">
        <v>1349</v>
      </c>
      <c r="R86" s="84" t="s">
        <v>1349</v>
      </c>
      <c r="S86" s="94"/>
      <c r="T86" s="94"/>
      <c r="U86" s="84"/>
      <c r="V86" s="94" t="s">
        <v>416</v>
      </c>
      <c r="W86" s="94" t="s">
        <v>416</v>
      </c>
      <c r="X86" s="85"/>
      <c r="Y86" s="85" t="s">
        <v>301</v>
      </c>
      <c r="Z86" s="48"/>
      <c r="AA86" s="48"/>
      <c r="AB86" s="48"/>
      <c r="AC86" s="48"/>
      <c r="AD86" s="48"/>
      <c r="AE86" s="84" t="s">
        <v>648</v>
      </c>
      <c r="AF86" s="94"/>
      <c r="AG86" s="94" t="s">
        <v>647</v>
      </c>
      <c r="AH86" s="84" t="s">
        <v>648</v>
      </c>
      <c r="AI86" s="84" t="s">
        <v>648</v>
      </c>
      <c r="AJ86" s="84" t="s">
        <v>648</v>
      </c>
      <c r="AK86" s="84" t="s">
        <v>648</v>
      </c>
      <c r="AL86" s="48"/>
      <c r="AM86" s="48"/>
      <c r="AN86" s="48"/>
      <c r="AO86" s="84" t="s">
        <v>301</v>
      </c>
      <c r="AP86" s="94"/>
      <c r="AQ86" s="94"/>
      <c r="AR86" s="94"/>
      <c r="AS86" s="94" t="s">
        <v>647</v>
      </c>
      <c r="AT86" s="94"/>
      <c r="AU86" s="94"/>
      <c r="AV86" s="48"/>
      <c r="AW86" s="48"/>
      <c r="AX86" s="48"/>
      <c r="AY86" s="48"/>
      <c r="AZ86" s="48"/>
      <c r="BA86" s="84" t="s">
        <v>647</v>
      </c>
      <c r="BB86" s="94"/>
      <c r="BC86" s="94"/>
      <c r="BD86" s="48"/>
      <c r="BE86" s="48"/>
      <c r="BF86" s="48"/>
      <c r="BG86" s="48"/>
      <c r="BH86" s="48"/>
      <c r="BI86" s="48"/>
      <c r="BJ86" s="48"/>
      <c r="BK86" s="48"/>
      <c r="BL86" s="48"/>
      <c r="BM86" s="48"/>
      <c r="BN86" s="48"/>
      <c r="BO86" s="84" t="s">
        <v>301</v>
      </c>
      <c r="BP86" s="84" t="s">
        <v>301</v>
      </c>
      <c r="BQ86" s="84" t="s">
        <v>301</v>
      </c>
      <c r="BR86" s="84" t="s">
        <v>1114</v>
      </c>
      <c r="BS86" s="94"/>
      <c r="BT86" s="84" t="s">
        <v>1114</v>
      </c>
      <c r="BU86" s="94"/>
      <c r="BV86" s="94"/>
      <c r="BW86" s="94"/>
      <c r="BX86" s="94"/>
      <c r="BY86" s="94"/>
      <c r="BZ86" s="94"/>
      <c r="CA86" s="84" t="s">
        <v>1232</v>
      </c>
      <c r="CB86" s="84" t="s">
        <v>301</v>
      </c>
      <c r="CC86" s="94"/>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row>
    <row r="87" spans="1:146" s="13" customFormat="1">
      <c r="A87" s="48" t="s">
        <v>749</v>
      </c>
      <c r="B87" s="48">
        <v>1</v>
      </c>
      <c r="C87" s="48" t="s">
        <v>375</v>
      </c>
      <c r="D87" s="48" t="s">
        <v>389</v>
      </c>
      <c r="E87" s="48">
        <v>1</v>
      </c>
      <c r="F87" s="55" t="s">
        <v>759</v>
      </c>
      <c r="G87" s="48" t="s">
        <v>1115</v>
      </c>
      <c r="H87" s="49" t="s">
        <v>750</v>
      </c>
      <c r="I87" s="48">
        <v>1</v>
      </c>
      <c r="J87" s="50" t="s">
        <v>439</v>
      </c>
      <c r="K87" s="50" t="s">
        <v>751</v>
      </c>
      <c r="L87" s="48" t="s">
        <v>752</v>
      </c>
      <c r="M87" s="51"/>
      <c r="N87" s="48"/>
      <c r="O87" s="53">
        <v>35</v>
      </c>
      <c r="P87" s="87"/>
      <c r="Q87" s="87"/>
      <c r="R87" s="84">
        <v>90.3</v>
      </c>
      <c r="S87" s="48">
        <v>6.25</v>
      </c>
      <c r="T87" s="8">
        <f>U87/S87</f>
        <v>0.32</v>
      </c>
      <c r="U87" s="84">
        <v>2</v>
      </c>
      <c r="V87" s="48"/>
      <c r="W87" s="48"/>
      <c r="X87" s="85">
        <v>0.2</v>
      </c>
      <c r="Y87" s="85"/>
      <c r="Z87" s="48"/>
      <c r="AA87" s="48"/>
      <c r="AB87" s="48"/>
      <c r="AC87" s="48"/>
      <c r="AD87" s="48"/>
      <c r="AE87" s="84"/>
      <c r="AF87" s="48">
        <v>5.7</v>
      </c>
      <c r="AG87" s="48"/>
      <c r="AH87" s="84">
        <v>1.3</v>
      </c>
      <c r="AI87" s="84">
        <v>41</v>
      </c>
      <c r="AJ87" s="84">
        <v>0.6</v>
      </c>
      <c r="AK87" s="84"/>
      <c r="AL87" s="48"/>
      <c r="AM87" s="48"/>
      <c r="AN87" s="48"/>
      <c r="AO87" s="84"/>
      <c r="AP87" s="48"/>
      <c r="AQ87" s="48"/>
      <c r="AR87" s="48">
        <v>0</v>
      </c>
      <c r="AS87" s="48"/>
      <c r="AT87" s="48"/>
      <c r="AU87" s="48"/>
      <c r="AV87" s="48"/>
      <c r="AW87" s="48"/>
      <c r="AX87" s="48"/>
      <c r="AY87" s="48"/>
      <c r="AZ87" s="48"/>
      <c r="BA87" s="84"/>
      <c r="BB87" s="48"/>
      <c r="BC87" s="48"/>
      <c r="BD87" s="48"/>
      <c r="BE87" s="48"/>
      <c r="BF87" s="48"/>
      <c r="BG87" s="48"/>
      <c r="BH87" s="48"/>
      <c r="BI87" s="48"/>
      <c r="BJ87" s="48"/>
      <c r="BK87" s="48"/>
      <c r="BL87" s="48"/>
      <c r="BM87" s="48"/>
      <c r="BN87" s="48"/>
      <c r="BO87" s="84">
        <v>0.11</v>
      </c>
      <c r="BP87" s="84">
        <v>0.18</v>
      </c>
      <c r="BQ87" s="84">
        <v>1.2</v>
      </c>
      <c r="BR87" s="84"/>
      <c r="BS87" s="48"/>
      <c r="BT87" s="84"/>
      <c r="BU87" s="48"/>
      <c r="BV87" s="48"/>
      <c r="BW87" s="48"/>
      <c r="BX87" s="48"/>
      <c r="BY87" s="48"/>
      <c r="BZ87" s="48"/>
      <c r="CA87" s="84"/>
      <c r="CB87" s="84"/>
      <c r="CC87" s="48">
        <v>9</v>
      </c>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row>
    <row r="88" spans="1:146" s="13" customFormat="1">
      <c r="A88" s="48" t="s">
        <v>749</v>
      </c>
      <c r="B88" s="48">
        <v>2</v>
      </c>
      <c r="C88" s="48" t="s">
        <v>375</v>
      </c>
      <c r="D88" s="48" t="s">
        <v>389</v>
      </c>
      <c r="E88" s="48">
        <v>1</v>
      </c>
      <c r="F88" s="55" t="s">
        <v>759</v>
      </c>
      <c r="G88" s="48" t="s">
        <v>1115</v>
      </c>
      <c r="H88" s="49"/>
      <c r="I88" s="48">
        <v>2</v>
      </c>
      <c r="J88" s="50" t="s">
        <v>441</v>
      </c>
      <c r="K88" s="50" t="s">
        <v>753</v>
      </c>
      <c r="L88" s="48" t="s">
        <v>754</v>
      </c>
      <c r="M88" s="51"/>
      <c r="N88" s="48"/>
      <c r="O88" s="53">
        <v>11</v>
      </c>
      <c r="P88" s="87"/>
      <c r="Q88" s="87"/>
      <c r="R88" s="84">
        <v>92.8</v>
      </c>
      <c r="S88" s="48">
        <v>6.25</v>
      </c>
      <c r="T88" s="8">
        <f>U88/S88</f>
        <v>0.22399999999999998</v>
      </c>
      <c r="U88" s="84">
        <v>1.4</v>
      </c>
      <c r="V88" s="48"/>
      <c r="W88" s="48"/>
      <c r="X88" s="85"/>
      <c r="Y88" s="85"/>
      <c r="Z88" s="48"/>
      <c r="AA88" s="48"/>
      <c r="AB88" s="48"/>
      <c r="AC88" s="48"/>
      <c r="AD88" s="48"/>
      <c r="AE88" s="84"/>
      <c r="AF88" s="48"/>
      <c r="AG88" s="48"/>
      <c r="AH88" s="84">
        <v>0.3</v>
      </c>
      <c r="AI88" s="84">
        <v>18</v>
      </c>
      <c r="AJ88" s="84">
        <v>0.9</v>
      </c>
      <c r="AK88" s="84">
        <v>1.1000000000000001</v>
      </c>
      <c r="AL88" s="48"/>
      <c r="AM88" s="48"/>
      <c r="AN88" s="48"/>
      <c r="AO88" s="84"/>
      <c r="AP88" s="48"/>
      <c r="AQ88" s="48"/>
      <c r="AR88" s="48">
        <v>0</v>
      </c>
      <c r="AS88" s="48"/>
      <c r="AT88" s="48"/>
      <c r="AU88" s="48">
        <v>15</v>
      </c>
      <c r="AV88" s="48"/>
      <c r="AW88" s="48"/>
      <c r="AX88" s="48"/>
      <c r="AY88" s="48"/>
      <c r="AZ88" s="48"/>
      <c r="BA88" s="84"/>
      <c r="BB88" s="48"/>
      <c r="BC88" s="48"/>
      <c r="BD88" s="48"/>
      <c r="BE88" s="48"/>
      <c r="BF88" s="48"/>
      <c r="BG88" s="48"/>
      <c r="BH88" s="48"/>
      <c r="BI88" s="48"/>
      <c r="BJ88" s="48"/>
      <c r="BK88" s="48"/>
      <c r="BL88" s="48"/>
      <c r="BM88" s="48"/>
      <c r="BN88" s="48"/>
      <c r="BO88" s="84">
        <v>0.11</v>
      </c>
      <c r="BP88" s="84">
        <v>0.09</v>
      </c>
      <c r="BQ88" s="84">
        <v>0.6</v>
      </c>
      <c r="BR88" s="84"/>
      <c r="BS88" s="48"/>
      <c r="BT88" s="84"/>
      <c r="BU88" s="48"/>
      <c r="BV88" s="48"/>
      <c r="BW88" s="48"/>
      <c r="BX88" s="48"/>
      <c r="BY88" s="48"/>
      <c r="BZ88" s="48"/>
      <c r="CA88" s="84"/>
      <c r="CB88" s="84"/>
      <c r="CC88" s="48">
        <v>9</v>
      </c>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row>
    <row r="89" spans="1:146" s="13" customFormat="1">
      <c r="A89" s="48" t="s">
        <v>749</v>
      </c>
      <c r="B89" s="48">
        <v>3</v>
      </c>
      <c r="C89" s="48" t="s">
        <v>375</v>
      </c>
      <c r="D89" s="48" t="s">
        <v>389</v>
      </c>
      <c r="E89" s="48">
        <v>1</v>
      </c>
      <c r="F89" s="55" t="s">
        <v>759</v>
      </c>
      <c r="G89" s="48" t="s">
        <v>1115</v>
      </c>
      <c r="H89" s="49"/>
      <c r="I89" s="48">
        <v>1</v>
      </c>
      <c r="J89" s="50" t="s">
        <v>512</v>
      </c>
      <c r="K89" s="50" t="s">
        <v>755</v>
      </c>
      <c r="L89" s="48" t="s">
        <v>756</v>
      </c>
      <c r="M89" s="51"/>
      <c r="N89" s="48"/>
      <c r="O89" s="53">
        <v>34</v>
      </c>
      <c r="P89" s="87"/>
      <c r="Q89" s="87"/>
      <c r="R89" s="84">
        <v>91.2</v>
      </c>
      <c r="S89" s="48">
        <v>6.25</v>
      </c>
      <c r="T89" s="8">
        <f>U89/S89</f>
        <v>0.32</v>
      </c>
      <c r="U89" s="84">
        <v>2</v>
      </c>
      <c r="V89" s="48"/>
      <c r="W89" s="48"/>
      <c r="X89" s="85">
        <v>0.4</v>
      </c>
      <c r="Y89" s="85"/>
      <c r="Z89" s="48"/>
      <c r="AA89" s="48"/>
      <c r="AB89" s="48"/>
      <c r="AC89" s="48"/>
      <c r="AD89" s="48"/>
      <c r="AE89" s="84"/>
      <c r="AF89" s="48">
        <v>5.7</v>
      </c>
      <c r="AG89" s="48"/>
      <c r="AH89" s="84">
        <v>0.9</v>
      </c>
      <c r="AI89" s="84">
        <v>24</v>
      </c>
      <c r="AJ89" s="84">
        <v>1</v>
      </c>
      <c r="AK89" s="84"/>
      <c r="AL89" s="48"/>
      <c r="AM89" s="48"/>
      <c r="AN89" s="48"/>
      <c r="AO89" s="84"/>
      <c r="AP89" s="48">
        <v>2</v>
      </c>
      <c r="AQ89" s="48"/>
      <c r="AR89" s="48">
        <v>0</v>
      </c>
      <c r="AS89" s="48"/>
      <c r="AT89" s="48"/>
      <c r="AU89" s="48">
        <v>13</v>
      </c>
      <c r="AV89" s="48"/>
      <c r="AW89" s="48"/>
      <c r="AX89" s="48"/>
      <c r="AY89" s="48"/>
      <c r="AZ89" s="48"/>
      <c r="BA89" s="84"/>
      <c r="BB89" s="48"/>
      <c r="BC89" s="48"/>
      <c r="BD89" s="48"/>
      <c r="BE89" s="48"/>
      <c r="BF89" s="48"/>
      <c r="BG89" s="48"/>
      <c r="BH89" s="48"/>
      <c r="BI89" s="48"/>
      <c r="BJ89" s="48"/>
      <c r="BK89" s="48"/>
      <c r="BL89" s="48"/>
      <c r="BM89" s="48"/>
      <c r="BN89" s="48"/>
      <c r="BO89" s="84">
        <v>7.0000000000000007E-2</v>
      </c>
      <c r="BP89" s="84">
        <v>0.09</v>
      </c>
      <c r="BQ89" s="84">
        <v>0.6</v>
      </c>
      <c r="BR89" s="84"/>
      <c r="BS89" s="48"/>
      <c r="BT89" s="84"/>
      <c r="BU89" s="48"/>
      <c r="BV89" s="48"/>
      <c r="BW89" s="48"/>
      <c r="BX89" s="48"/>
      <c r="BY89" s="48"/>
      <c r="BZ89" s="48"/>
      <c r="CA89" s="84"/>
      <c r="CB89" s="84"/>
      <c r="CC89" s="48">
        <v>5</v>
      </c>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row>
    <row r="90" spans="1:146" s="13" customFormat="1">
      <c r="A90" s="48" t="s">
        <v>749</v>
      </c>
      <c r="B90" s="48">
        <v>4</v>
      </c>
      <c r="C90" s="48" t="s">
        <v>375</v>
      </c>
      <c r="D90" s="48" t="s">
        <v>389</v>
      </c>
      <c r="E90" s="48">
        <v>1</v>
      </c>
      <c r="F90" s="55" t="s">
        <v>759</v>
      </c>
      <c r="G90" s="48" t="s">
        <v>1115</v>
      </c>
      <c r="H90" s="49"/>
      <c r="I90" s="48">
        <v>1</v>
      </c>
      <c r="J90" s="50" t="s">
        <v>456</v>
      </c>
      <c r="K90" s="50" t="s">
        <v>757</v>
      </c>
      <c r="L90" s="48" t="s">
        <v>758</v>
      </c>
      <c r="M90" s="51"/>
      <c r="N90" s="48"/>
      <c r="O90" s="53">
        <v>34</v>
      </c>
      <c r="P90" s="87"/>
      <c r="Q90" s="87"/>
      <c r="R90" s="84">
        <v>91.8</v>
      </c>
      <c r="S90" s="48">
        <v>6.25</v>
      </c>
      <c r="T90" s="8">
        <f>U90/S90</f>
        <v>0.32</v>
      </c>
      <c r="U90" s="84">
        <v>2</v>
      </c>
      <c r="V90" s="48"/>
      <c r="W90" s="48"/>
      <c r="X90" s="85">
        <v>0.6</v>
      </c>
      <c r="Y90" s="85"/>
      <c r="Z90" s="48"/>
      <c r="AA90" s="48"/>
      <c r="AB90" s="48"/>
      <c r="AC90" s="48"/>
      <c r="AD90" s="48"/>
      <c r="AE90" s="84"/>
      <c r="AF90" s="48">
        <v>3.2</v>
      </c>
      <c r="AG90" s="48"/>
      <c r="AH90" s="84">
        <v>0.4</v>
      </c>
      <c r="AI90" s="84">
        <v>20</v>
      </c>
      <c r="AJ90" s="84">
        <v>0.4</v>
      </c>
      <c r="AK90" s="84"/>
      <c r="AL90" s="48"/>
      <c r="AM90" s="48"/>
      <c r="AN90" s="48"/>
      <c r="AO90" s="84"/>
      <c r="AP90" s="48">
        <v>2</v>
      </c>
      <c r="AQ90" s="48"/>
      <c r="AR90" s="48">
        <v>0</v>
      </c>
      <c r="AS90" s="48"/>
      <c r="AT90" s="48"/>
      <c r="AU90" s="48">
        <v>10</v>
      </c>
      <c r="AV90" s="48"/>
      <c r="AW90" s="48"/>
      <c r="AX90" s="48"/>
      <c r="AY90" s="48"/>
      <c r="AZ90" s="48"/>
      <c r="BA90" s="84"/>
      <c r="BB90" s="48"/>
      <c r="BC90" s="48"/>
      <c r="BD90" s="48"/>
      <c r="BE90" s="48"/>
      <c r="BF90" s="48"/>
      <c r="BG90" s="48"/>
      <c r="BH90" s="48"/>
      <c r="BI90" s="48"/>
      <c r="BJ90" s="48"/>
      <c r="BK90" s="48"/>
      <c r="BL90" s="48"/>
      <c r="BM90" s="48"/>
      <c r="BN90" s="48"/>
      <c r="BO90" s="84">
        <v>0.04</v>
      </c>
      <c r="BP90" s="84">
        <v>0.06</v>
      </c>
      <c r="BQ90" s="84">
        <v>0.3</v>
      </c>
      <c r="BR90" s="84"/>
      <c r="BS90" s="48"/>
      <c r="BT90" s="84"/>
      <c r="BU90" s="48"/>
      <c r="BV90" s="48"/>
      <c r="BW90" s="48"/>
      <c r="BX90" s="48"/>
      <c r="BY90" s="48"/>
      <c r="BZ90" s="48"/>
      <c r="CA90" s="84"/>
      <c r="CB90" s="84"/>
      <c r="CC90" s="48">
        <v>2</v>
      </c>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row>
    <row r="91" spans="1:146" s="19" customFormat="1" ht="14.25" customHeight="1">
      <c r="A91" s="86" t="s">
        <v>749</v>
      </c>
      <c r="B91" s="48" t="s">
        <v>646</v>
      </c>
      <c r="C91" s="48"/>
      <c r="D91" s="48"/>
      <c r="E91" s="48">
        <v>1</v>
      </c>
      <c r="F91" s="55" t="s">
        <v>759</v>
      </c>
      <c r="G91" s="48" t="s">
        <v>1115</v>
      </c>
      <c r="H91" s="49" t="s">
        <v>750</v>
      </c>
      <c r="I91" s="48"/>
      <c r="J91" s="50"/>
      <c r="K91" s="50"/>
      <c r="L91" s="48"/>
      <c r="M91" s="51">
        <f>R91+U91+X91+Y91+AE91+AG91+AH91</f>
        <v>100</v>
      </c>
      <c r="N91" s="52"/>
      <c r="O91" s="53">
        <f>AVERAGE(O87:O90)</f>
        <v>28.5</v>
      </c>
      <c r="P91" s="87">
        <f>U91*17+X91*37+Y91*17+AG91*29+AE91*8</f>
        <v>95.949999999999889</v>
      </c>
      <c r="Q91" s="87">
        <f>(U91*4)+(X91*9)+(Y91*4)+(AG91*7)+(AE91*2)</f>
        <v>23.266666666666641</v>
      </c>
      <c r="R91" s="88">
        <f>AVERAGE(R87:R90)</f>
        <v>91.525000000000006</v>
      </c>
      <c r="S91" s="48">
        <v>6.25</v>
      </c>
      <c r="T91" s="52">
        <f>AVERAGE(T87:T90)</f>
        <v>0.29600000000000004</v>
      </c>
      <c r="U91" s="89">
        <f>S91*T91</f>
        <v>1.8500000000000003</v>
      </c>
      <c r="V91" s="52">
        <f>U91</f>
        <v>1.8500000000000003</v>
      </c>
      <c r="W91" s="7">
        <v>0</v>
      </c>
      <c r="X91" s="98">
        <f>AVERAGE(X87:X90)</f>
        <v>0.40000000000000008</v>
      </c>
      <c r="Y91" s="66">
        <f>100-R91-U91-X91-AE91-AH91</f>
        <v>0.63333333333332631</v>
      </c>
      <c r="Z91" s="52"/>
      <c r="AA91" s="23"/>
      <c r="AB91" s="23"/>
      <c r="AC91" s="23"/>
      <c r="AD91" s="23"/>
      <c r="AE91" s="88">
        <f>AF91</f>
        <v>4.8666666666666671</v>
      </c>
      <c r="AF91" s="51">
        <f>AVERAGE(AF87:AF90)</f>
        <v>4.8666666666666671</v>
      </c>
      <c r="AG91" s="23">
        <v>0</v>
      </c>
      <c r="AH91" s="88">
        <f>AVERAGE(AH87:AH90)</f>
        <v>0.72499999999999998</v>
      </c>
      <c r="AI91" s="88">
        <f>AVERAGE(AI87:AI90)</f>
        <v>25.75</v>
      </c>
      <c r="AJ91" s="88">
        <f>AVERAGE(AJ87:AJ90)</f>
        <v>0.72499999999999998</v>
      </c>
      <c r="AK91" s="88">
        <f>AVERAGE(AK87:AK90)</f>
        <v>1.1000000000000001</v>
      </c>
      <c r="AL91" s="52"/>
      <c r="AM91" s="52"/>
      <c r="AN91" s="26"/>
      <c r="AO91" s="89">
        <f>AR91+(AS91/12)</f>
        <v>1.0555555555555556</v>
      </c>
      <c r="AP91" s="27"/>
      <c r="AQ91" s="52"/>
      <c r="AR91" s="52">
        <f>AVERAGE(AR87:AR90)</f>
        <v>0</v>
      </c>
      <c r="AS91" s="52">
        <f>AU91</f>
        <v>12.666666666666666</v>
      </c>
      <c r="AT91" s="27"/>
      <c r="AU91" s="52">
        <f>AVERAGE(AU87:AU90)</f>
        <v>12.666666666666666</v>
      </c>
      <c r="AV91" s="27"/>
      <c r="AW91" s="27"/>
      <c r="AX91" s="48"/>
      <c r="AY91" s="27"/>
      <c r="AZ91" s="27"/>
      <c r="BA91" s="67">
        <v>0</v>
      </c>
      <c r="BB91" s="27"/>
      <c r="BC91" s="23"/>
      <c r="BD91" s="25"/>
      <c r="BE91" s="25"/>
      <c r="BF91" s="25"/>
      <c r="BG91" s="25"/>
      <c r="BH91" s="92"/>
      <c r="BI91" s="26"/>
      <c r="BJ91" s="26"/>
      <c r="BK91" s="26"/>
      <c r="BL91" s="26"/>
      <c r="BM91" s="26"/>
      <c r="BN91" s="27"/>
      <c r="BO91" s="89">
        <f>AVERAGE(BO87:BO90)</f>
        <v>8.2500000000000004E-2</v>
      </c>
      <c r="BP91" s="89">
        <f>AVERAGE(BP87:BP90)</f>
        <v>0.105</v>
      </c>
      <c r="BQ91" s="89">
        <f>AVERAGE(BQ87:BQ90)</f>
        <v>0.67499999999999993</v>
      </c>
      <c r="BR91" s="84">
        <v>0.24</v>
      </c>
      <c r="BS91" s="50"/>
      <c r="BT91" s="84">
        <f>BV91</f>
        <v>7</v>
      </c>
      <c r="BU91" s="26"/>
      <c r="BV91" s="48">
        <v>7</v>
      </c>
      <c r="BW91" s="48">
        <v>0</v>
      </c>
      <c r="BX91" s="48">
        <v>7</v>
      </c>
      <c r="BY91" s="48">
        <v>7</v>
      </c>
      <c r="BZ91" s="23"/>
      <c r="CA91" s="71">
        <v>0</v>
      </c>
      <c r="CB91" s="71">
        <f>CC91</f>
        <v>6.25</v>
      </c>
      <c r="CC91" s="52">
        <f>AVERAGE(CC87:CC90)</f>
        <v>6.25</v>
      </c>
      <c r="CD91" s="25"/>
      <c r="CE91" s="25"/>
      <c r="CF91" s="25"/>
      <c r="CG91" s="23"/>
      <c r="CH91" s="25"/>
      <c r="CI91" s="25"/>
      <c r="CJ91" s="27"/>
      <c r="CK91" s="26"/>
      <c r="CL91" s="26"/>
      <c r="CM91" s="26"/>
      <c r="CN91" s="26"/>
      <c r="CO91" s="24"/>
      <c r="CP91" s="24"/>
      <c r="CQ91" s="25"/>
      <c r="CR91" s="24"/>
      <c r="CS91" s="25"/>
      <c r="CT91" s="24"/>
      <c r="CU91" s="25"/>
      <c r="CV91" s="25"/>
      <c r="CW91" s="25"/>
      <c r="CX91" s="26"/>
      <c r="CY91" s="26"/>
      <c r="CZ91" s="24"/>
      <c r="DA91" s="25"/>
      <c r="DB91" s="26"/>
      <c r="DC91" s="25"/>
      <c r="DD91" s="25"/>
      <c r="DE91" s="25"/>
      <c r="DF91" s="26"/>
      <c r="DG91" s="26"/>
      <c r="DH91" s="25"/>
      <c r="DI91" s="25"/>
      <c r="DJ91" s="25"/>
      <c r="DK91" s="25"/>
      <c r="DL91" s="25"/>
      <c r="DM91" s="26"/>
      <c r="DN91" s="26"/>
      <c r="DO91" s="25"/>
      <c r="DP91" s="27"/>
      <c r="DQ91" s="27"/>
      <c r="DR91" s="27"/>
      <c r="DS91" s="27"/>
      <c r="DT91" s="27"/>
      <c r="DU91" s="27"/>
      <c r="DV91" s="27"/>
      <c r="DW91" s="27"/>
      <c r="DX91" s="27"/>
      <c r="DY91" s="27"/>
      <c r="DZ91" s="27"/>
      <c r="EA91" s="27"/>
      <c r="EB91" s="27"/>
      <c r="EC91" s="27"/>
      <c r="ED91" s="27"/>
      <c r="EE91" s="27"/>
      <c r="EF91" s="27"/>
      <c r="EG91" s="27"/>
      <c r="EH91" s="20"/>
      <c r="EI91" s="20"/>
      <c r="EJ91" s="20"/>
      <c r="EK91" s="20"/>
      <c r="EL91" s="20"/>
      <c r="EM91" s="20"/>
      <c r="EN91" s="20"/>
      <c r="EO91" s="20"/>
      <c r="EP91" s="20"/>
    </row>
    <row r="92" spans="1:146" s="13" customFormat="1">
      <c r="A92" s="93"/>
      <c r="B92" s="94"/>
      <c r="C92" s="94"/>
      <c r="D92" s="94"/>
      <c r="E92" s="94"/>
      <c r="F92" s="94"/>
      <c r="G92" s="94"/>
      <c r="H92" s="95"/>
      <c r="I92" s="94"/>
      <c r="J92" s="96"/>
      <c r="K92" s="96"/>
      <c r="L92" s="94"/>
      <c r="M92" s="94"/>
      <c r="N92" s="94"/>
      <c r="O92" s="97"/>
      <c r="P92" s="84" t="s">
        <v>1349</v>
      </c>
      <c r="Q92" s="84" t="s">
        <v>1349</v>
      </c>
      <c r="R92" s="84" t="s">
        <v>1349</v>
      </c>
      <c r="S92" s="94"/>
      <c r="T92" s="94"/>
      <c r="U92" s="84"/>
      <c r="V92" s="94" t="s">
        <v>416</v>
      </c>
      <c r="W92" s="94" t="s">
        <v>416</v>
      </c>
      <c r="X92" s="85"/>
      <c r="Y92" s="85" t="s">
        <v>301</v>
      </c>
      <c r="Z92" s="48"/>
      <c r="AA92" s="48"/>
      <c r="AB92" s="48"/>
      <c r="AC92" s="48"/>
      <c r="AD92" s="48"/>
      <c r="AE92" s="84" t="s">
        <v>648</v>
      </c>
      <c r="AF92" s="94"/>
      <c r="AG92" s="94" t="s">
        <v>647</v>
      </c>
      <c r="AH92" s="84" t="s">
        <v>648</v>
      </c>
      <c r="AI92" s="84" t="s">
        <v>648</v>
      </c>
      <c r="AJ92" s="84" t="s">
        <v>648</v>
      </c>
      <c r="AK92" s="84" t="s">
        <v>1116</v>
      </c>
      <c r="AL92" s="48"/>
      <c r="AM92" s="48"/>
      <c r="AN92" s="48"/>
      <c r="AO92" s="84" t="s">
        <v>301</v>
      </c>
      <c r="AP92" s="94"/>
      <c r="AQ92" s="94"/>
      <c r="AR92" s="94"/>
      <c r="AS92" s="94" t="s">
        <v>647</v>
      </c>
      <c r="AT92" s="94"/>
      <c r="AU92" s="94"/>
      <c r="AV92" s="48"/>
      <c r="AW92" s="48"/>
      <c r="AX92" s="48"/>
      <c r="AY92" s="48"/>
      <c r="AZ92" s="48"/>
      <c r="BA92" s="84" t="s">
        <v>647</v>
      </c>
      <c r="BB92" s="94"/>
      <c r="BC92" s="94"/>
      <c r="BD92" s="48"/>
      <c r="BE92" s="48"/>
      <c r="BF92" s="48"/>
      <c r="BG92" s="48"/>
      <c r="BH92" s="48"/>
      <c r="BI92" s="48"/>
      <c r="BJ92" s="48"/>
      <c r="BK92" s="48"/>
      <c r="BL92" s="48"/>
      <c r="BM92" s="48"/>
      <c r="BN92" s="48"/>
      <c r="BO92" s="84" t="s">
        <v>301</v>
      </c>
      <c r="BP92" s="84" t="s">
        <v>301</v>
      </c>
      <c r="BQ92" s="84" t="s">
        <v>301</v>
      </c>
      <c r="BR92" s="84" t="s">
        <v>1117</v>
      </c>
      <c r="BS92" s="94"/>
      <c r="BT92" s="84" t="s">
        <v>1117</v>
      </c>
      <c r="BU92" s="94"/>
      <c r="BV92" s="94"/>
      <c r="BW92" s="94"/>
      <c r="BX92" s="94"/>
      <c r="BY92" s="94"/>
      <c r="BZ92" s="94"/>
      <c r="CA92" s="84" t="s">
        <v>1117</v>
      </c>
      <c r="CB92" s="84" t="s">
        <v>301</v>
      </c>
      <c r="CC92" s="94"/>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row>
    <row r="93" spans="1:146" s="13" customFormat="1">
      <c r="A93" s="48" t="s">
        <v>760</v>
      </c>
      <c r="B93" s="48">
        <v>1</v>
      </c>
      <c r="C93" s="48" t="s">
        <v>375</v>
      </c>
      <c r="D93" s="48" t="s">
        <v>389</v>
      </c>
      <c r="E93" s="48">
        <v>1</v>
      </c>
      <c r="F93" s="55" t="s">
        <v>761</v>
      </c>
      <c r="G93" s="48" t="s">
        <v>762</v>
      </c>
      <c r="H93" s="49" t="s">
        <v>763</v>
      </c>
      <c r="I93" s="48">
        <v>1</v>
      </c>
      <c r="J93" s="50" t="s">
        <v>439</v>
      </c>
      <c r="K93" s="50" t="s">
        <v>764</v>
      </c>
      <c r="L93" s="48" t="s">
        <v>765</v>
      </c>
      <c r="M93" s="51"/>
      <c r="N93" s="48"/>
      <c r="O93" s="53">
        <v>89</v>
      </c>
      <c r="P93" s="87"/>
      <c r="Q93" s="87"/>
      <c r="R93" s="84">
        <v>77.3</v>
      </c>
      <c r="S93" s="48">
        <v>6.25</v>
      </c>
      <c r="T93" s="8">
        <f>U93/S93</f>
        <v>0.14400000000000002</v>
      </c>
      <c r="U93" s="84">
        <v>0.9</v>
      </c>
      <c r="V93" s="48"/>
      <c r="W93" s="48"/>
      <c r="X93" s="85">
        <v>1.3</v>
      </c>
      <c r="Y93" s="85"/>
      <c r="Z93" s="48"/>
      <c r="AA93" s="48"/>
      <c r="AB93" s="48"/>
      <c r="AC93" s="48"/>
      <c r="AD93" s="48"/>
      <c r="AE93" s="84"/>
      <c r="AF93" s="48"/>
      <c r="AG93" s="48"/>
      <c r="AH93" s="84">
        <v>2.1</v>
      </c>
      <c r="AI93" s="84">
        <v>34</v>
      </c>
      <c r="AJ93" s="84">
        <v>2.8</v>
      </c>
      <c r="AK93" s="84">
        <v>0.6</v>
      </c>
      <c r="AL93" s="48"/>
      <c r="AM93" s="48"/>
      <c r="AN93" s="48"/>
      <c r="AO93" s="84"/>
      <c r="AP93" s="48">
        <v>35</v>
      </c>
      <c r="AQ93" s="48"/>
      <c r="AR93" s="48">
        <v>0</v>
      </c>
      <c r="AS93" s="48"/>
      <c r="AT93" s="48"/>
      <c r="AU93" s="48">
        <v>35</v>
      </c>
      <c r="AV93" s="48"/>
      <c r="AW93" s="48"/>
      <c r="AX93" s="48"/>
      <c r="AY93" s="48"/>
      <c r="AZ93" s="48"/>
      <c r="BA93" s="84"/>
      <c r="BB93" s="48"/>
      <c r="BC93" s="48"/>
      <c r="BD93" s="48"/>
      <c r="BE93" s="48"/>
      <c r="BF93" s="48"/>
      <c r="BG93" s="48"/>
      <c r="BH93" s="48"/>
      <c r="BI93" s="48"/>
      <c r="BJ93" s="48"/>
      <c r="BK93" s="48"/>
      <c r="BL93" s="48"/>
      <c r="BM93" s="48"/>
      <c r="BN93" s="48"/>
      <c r="BO93" s="84">
        <v>6</v>
      </c>
      <c r="BP93" s="84">
        <v>0.05</v>
      </c>
      <c r="BQ93" s="84">
        <v>1.7</v>
      </c>
      <c r="BR93" s="84"/>
      <c r="BS93" s="48"/>
      <c r="BT93" s="84"/>
      <c r="BU93" s="48"/>
      <c r="BV93" s="48"/>
      <c r="BW93" s="48"/>
      <c r="BX93" s="48"/>
      <c r="BY93" s="48"/>
      <c r="BZ93" s="48"/>
      <c r="CA93" s="84"/>
      <c r="CB93" s="84"/>
      <c r="CC93" s="48">
        <v>1</v>
      </c>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row>
    <row r="94" spans="1:146" s="13" customFormat="1">
      <c r="A94" s="48" t="s">
        <v>760</v>
      </c>
      <c r="B94" s="48">
        <v>2</v>
      </c>
      <c r="C94" s="48" t="s">
        <v>375</v>
      </c>
      <c r="D94" s="48" t="s">
        <v>389</v>
      </c>
      <c r="E94" s="48">
        <v>1</v>
      </c>
      <c r="F94" s="55" t="s">
        <v>761</v>
      </c>
      <c r="G94" s="48" t="s">
        <v>762</v>
      </c>
      <c r="H94" s="49"/>
      <c r="I94" s="48">
        <v>1</v>
      </c>
      <c r="J94" s="50" t="s">
        <v>512</v>
      </c>
      <c r="K94" s="50" t="s">
        <v>766</v>
      </c>
      <c r="L94" s="48" t="s">
        <v>765</v>
      </c>
      <c r="M94" s="51"/>
      <c r="N94" s="48"/>
      <c r="O94" s="53">
        <v>78</v>
      </c>
      <c r="P94" s="87"/>
      <c r="Q94" s="87"/>
      <c r="R94" s="84">
        <v>80.2</v>
      </c>
      <c r="S94" s="48">
        <v>6.25</v>
      </c>
      <c r="T94" s="8">
        <f>U94/S94</f>
        <v>0.128</v>
      </c>
      <c r="U94" s="84">
        <v>0.8</v>
      </c>
      <c r="V94" s="48"/>
      <c r="W94" s="48"/>
      <c r="X94" s="85">
        <v>1</v>
      </c>
      <c r="Y94" s="85"/>
      <c r="Z94" s="48"/>
      <c r="AA94" s="48"/>
      <c r="AB94" s="48"/>
      <c r="AC94" s="48"/>
      <c r="AD94" s="48"/>
      <c r="AE94" s="84"/>
      <c r="AF94" s="48">
        <v>1.5</v>
      </c>
      <c r="AG94" s="48"/>
      <c r="AH94" s="84">
        <v>0.6</v>
      </c>
      <c r="AI94" s="84">
        <v>31</v>
      </c>
      <c r="AJ94" s="84">
        <v>2</v>
      </c>
      <c r="AK94" s="84">
        <v>0.5</v>
      </c>
      <c r="AL94" s="48"/>
      <c r="AM94" s="48"/>
      <c r="AN94" s="48"/>
      <c r="AO94" s="84"/>
      <c r="AP94" s="48">
        <v>3</v>
      </c>
      <c r="AQ94" s="48"/>
      <c r="AR94" s="48">
        <v>0</v>
      </c>
      <c r="AS94" s="48"/>
      <c r="AT94" s="48"/>
      <c r="AU94" s="48">
        <v>18</v>
      </c>
      <c r="AV94" s="48"/>
      <c r="AW94" s="48"/>
      <c r="AX94" s="48"/>
      <c r="AY94" s="48"/>
      <c r="AZ94" s="48"/>
      <c r="BA94" s="84"/>
      <c r="BB94" s="48"/>
      <c r="BC94" s="48"/>
      <c r="BD94" s="48"/>
      <c r="BE94" s="48"/>
      <c r="BF94" s="48"/>
      <c r="BG94" s="48"/>
      <c r="BH94" s="48"/>
      <c r="BI94" s="48"/>
      <c r="BJ94" s="48"/>
      <c r="BK94" s="48"/>
      <c r="BL94" s="48"/>
      <c r="BM94" s="48"/>
      <c r="BN94" s="48"/>
      <c r="BO94" s="84">
        <v>0.05</v>
      </c>
      <c r="BP94" s="84">
        <v>0.04</v>
      </c>
      <c r="BQ94" s="84">
        <v>1.1000000000000001</v>
      </c>
      <c r="BR94" s="84"/>
      <c r="BS94" s="48"/>
      <c r="BT94" s="84"/>
      <c r="BU94" s="48"/>
      <c r="BV94" s="48"/>
      <c r="BW94" s="48"/>
      <c r="BX94" s="48"/>
      <c r="BY94" s="48"/>
      <c r="BZ94" s="48"/>
      <c r="CA94" s="84"/>
      <c r="CB94" s="84"/>
      <c r="CC94" s="48">
        <v>1</v>
      </c>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row>
    <row r="95" spans="1:146" s="19" customFormat="1" ht="14.25" customHeight="1">
      <c r="A95" s="86" t="s">
        <v>760</v>
      </c>
      <c r="B95" s="48" t="s">
        <v>646</v>
      </c>
      <c r="C95" s="48"/>
      <c r="D95" s="48"/>
      <c r="E95" s="48"/>
      <c r="F95" s="55" t="s">
        <v>761</v>
      </c>
      <c r="G95" s="48" t="s">
        <v>762</v>
      </c>
      <c r="H95" s="49" t="s">
        <v>763</v>
      </c>
      <c r="I95" s="48"/>
      <c r="J95" s="50"/>
      <c r="K95" s="50"/>
      <c r="L95" s="48"/>
      <c r="M95" s="51">
        <f>R95+U95+X95+Y95+AE95+AG95+AH95</f>
        <v>100</v>
      </c>
      <c r="N95" s="52"/>
      <c r="O95" s="53">
        <f>AVERAGE(O93:O94)</f>
        <v>83.5</v>
      </c>
      <c r="P95" s="87">
        <f>U95*17+X95*37+Y95*17+AG95*29+AE95*8</f>
        <v>347.79999999999995</v>
      </c>
      <c r="Q95" s="87">
        <f>(U95*4)+(X95*9)+(Y95*4)+(AG95*7)+(AE95*2)</f>
        <v>82.35</v>
      </c>
      <c r="R95" s="88">
        <f>AVERAGE(R93:R94)</f>
        <v>78.75</v>
      </c>
      <c r="S95" s="48">
        <v>6.25</v>
      </c>
      <c r="T95" s="52">
        <f>AVERAGE(T93:T94)</f>
        <v>0.13600000000000001</v>
      </c>
      <c r="U95" s="89">
        <f>S95*T95</f>
        <v>0.85000000000000009</v>
      </c>
      <c r="V95" s="52">
        <f>U95</f>
        <v>0.85000000000000009</v>
      </c>
      <c r="W95" s="7">
        <v>0</v>
      </c>
      <c r="X95" s="98">
        <f>AVERAGE(X93:X94)</f>
        <v>1.1499999999999999</v>
      </c>
      <c r="Y95" s="66">
        <f>100-R95-U95-X95-AE95-AH95</f>
        <v>16.399999999999999</v>
      </c>
      <c r="Z95" s="52"/>
      <c r="AA95" s="23"/>
      <c r="AB95" s="23"/>
      <c r="AC95" s="23"/>
      <c r="AD95" s="23"/>
      <c r="AE95" s="88">
        <f>AF95</f>
        <v>1.5</v>
      </c>
      <c r="AF95" s="51">
        <f>AVERAGE(AF93:AF94)</f>
        <v>1.5</v>
      </c>
      <c r="AG95" s="23">
        <v>0</v>
      </c>
      <c r="AH95" s="88">
        <f>AVERAGE(AH93:AH94)</f>
        <v>1.35</v>
      </c>
      <c r="AI95" s="88">
        <f>AVERAGE(AI93:AI94)</f>
        <v>32.5</v>
      </c>
      <c r="AJ95" s="88">
        <f>AVERAGE(AJ93:AJ94)</f>
        <v>2.4</v>
      </c>
      <c r="AK95" s="88">
        <f>AVERAGE(AK93:AK94)</f>
        <v>0.55000000000000004</v>
      </c>
      <c r="AL95" s="52"/>
      <c r="AM95" s="52"/>
      <c r="AN95" s="26"/>
      <c r="AO95" s="89">
        <f>AR95+(AS95/12)</f>
        <v>2.2083333333333335</v>
      </c>
      <c r="AP95" s="51">
        <f>AVERAGE(AP93:AP94)</f>
        <v>19</v>
      </c>
      <c r="AQ95" s="52"/>
      <c r="AR95" s="51">
        <f>AVERAGE(AR93:AR94)</f>
        <v>0</v>
      </c>
      <c r="AS95" s="52">
        <f>AU95</f>
        <v>26.5</v>
      </c>
      <c r="AT95" s="27"/>
      <c r="AU95" s="52">
        <f>AVERAGE(AU93:AU94)</f>
        <v>26.5</v>
      </c>
      <c r="AV95" s="27"/>
      <c r="AW95" s="27"/>
      <c r="AX95" s="48"/>
      <c r="AY95" s="27"/>
      <c r="AZ95" s="27"/>
      <c r="BA95" s="67">
        <v>0</v>
      </c>
      <c r="BB95" s="27"/>
      <c r="BC95" s="23"/>
      <c r="BD95" s="25"/>
      <c r="BE95" s="25"/>
      <c r="BF95" s="25"/>
      <c r="BG95" s="25"/>
      <c r="BH95" s="92"/>
      <c r="BI95" s="26"/>
      <c r="BJ95" s="26"/>
      <c r="BK95" s="26"/>
      <c r="BL95" s="26"/>
      <c r="BM95" s="26"/>
      <c r="BN95" s="27"/>
      <c r="BO95" s="89">
        <f>AVERAGE(BO93:BO94)</f>
        <v>3.0249999999999999</v>
      </c>
      <c r="BP95" s="89">
        <f>AVERAGE(BP93:BP94)</f>
        <v>4.4999999999999998E-2</v>
      </c>
      <c r="BQ95" s="89">
        <f>AVERAGE(BQ93:BQ94)</f>
        <v>1.4</v>
      </c>
      <c r="BR95" s="84">
        <v>0.08</v>
      </c>
      <c r="BS95" s="48"/>
      <c r="BT95" s="84">
        <f>BV95</f>
        <v>75</v>
      </c>
      <c r="BU95" s="48"/>
      <c r="BV95" s="48">
        <v>75</v>
      </c>
      <c r="BW95" s="48">
        <v>0</v>
      </c>
      <c r="BX95" s="48">
        <v>75</v>
      </c>
      <c r="BY95" s="48">
        <v>75</v>
      </c>
      <c r="BZ95" s="23"/>
      <c r="CA95" s="71">
        <v>0</v>
      </c>
      <c r="CB95" s="71">
        <f>CC95</f>
        <v>1</v>
      </c>
      <c r="CC95" s="52">
        <f>AVERAGE(CC93:CC94)</f>
        <v>1</v>
      </c>
      <c r="CD95" s="25"/>
      <c r="CE95" s="25"/>
      <c r="CF95" s="25"/>
      <c r="CG95" s="23"/>
      <c r="CH95" s="25"/>
      <c r="CI95" s="25"/>
      <c r="CJ95" s="27"/>
      <c r="CK95" s="26"/>
      <c r="CL95" s="26"/>
      <c r="CM95" s="26"/>
      <c r="CN95" s="26"/>
      <c r="CO95" s="24"/>
      <c r="CP95" s="24"/>
      <c r="CQ95" s="25"/>
      <c r="CR95" s="24"/>
      <c r="CS95" s="25"/>
      <c r="CT95" s="24"/>
      <c r="CU95" s="25"/>
      <c r="CV95" s="25"/>
      <c r="CW95" s="25"/>
      <c r="CX95" s="26"/>
      <c r="CY95" s="26"/>
      <c r="CZ95" s="24"/>
      <c r="DA95" s="25"/>
      <c r="DB95" s="26"/>
      <c r="DC95" s="25"/>
      <c r="DD95" s="25"/>
      <c r="DE95" s="25"/>
      <c r="DF95" s="26"/>
      <c r="DG95" s="26"/>
      <c r="DH95" s="25"/>
      <c r="DI95" s="25"/>
      <c r="DJ95" s="25"/>
      <c r="DK95" s="25"/>
      <c r="DL95" s="25"/>
      <c r="DM95" s="26"/>
      <c r="DN95" s="26"/>
      <c r="DO95" s="25"/>
      <c r="DP95" s="27"/>
      <c r="DQ95" s="27"/>
      <c r="DR95" s="27"/>
      <c r="DS95" s="27"/>
      <c r="DT95" s="27"/>
      <c r="DU95" s="27"/>
      <c r="DV95" s="27"/>
      <c r="DW95" s="27"/>
      <c r="DX95" s="27"/>
      <c r="DY95" s="27"/>
      <c r="DZ95" s="27"/>
      <c r="EA95" s="27"/>
      <c r="EB95" s="27"/>
      <c r="EC95" s="27"/>
      <c r="ED95" s="27"/>
      <c r="EE95" s="27"/>
      <c r="EF95" s="27"/>
      <c r="EG95" s="27"/>
      <c r="EH95" s="20"/>
      <c r="EI95" s="20"/>
      <c r="EJ95" s="20"/>
      <c r="EK95" s="20"/>
      <c r="EL95" s="20"/>
      <c r="EM95" s="20"/>
      <c r="EN95" s="20"/>
      <c r="EO95" s="20"/>
      <c r="EP95" s="20"/>
    </row>
    <row r="96" spans="1:146" s="13" customFormat="1">
      <c r="A96" s="93"/>
      <c r="B96" s="94"/>
      <c r="C96" s="94"/>
      <c r="D96" s="94"/>
      <c r="E96" s="94"/>
      <c r="F96" s="94"/>
      <c r="G96" s="94"/>
      <c r="H96" s="95"/>
      <c r="I96" s="94"/>
      <c r="J96" s="96"/>
      <c r="K96" s="96"/>
      <c r="L96" s="94"/>
      <c r="M96" s="94"/>
      <c r="N96" s="94"/>
      <c r="O96" s="97"/>
      <c r="P96" s="84" t="s">
        <v>1349</v>
      </c>
      <c r="Q96" s="84" t="s">
        <v>1349</v>
      </c>
      <c r="R96" s="84" t="s">
        <v>1349</v>
      </c>
      <c r="S96" s="94"/>
      <c r="T96" s="94"/>
      <c r="U96" s="84"/>
      <c r="V96" s="94" t="s">
        <v>416</v>
      </c>
      <c r="W96" s="94" t="s">
        <v>416</v>
      </c>
      <c r="X96" s="85"/>
      <c r="Y96" s="85" t="s">
        <v>301</v>
      </c>
      <c r="Z96" s="48"/>
      <c r="AA96" s="48"/>
      <c r="AB96" s="48"/>
      <c r="AC96" s="48"/>
      <c r="AD96" s="48"/>
      <c r="AE96" s="84" t="s">
        <v>766</v>
      </c>
      <c r="AF96" s="94"/>
      <c r="AG96" s="94" t="s">
        <v>647</v>
      </c>
      <c r="AH96" s="84" t="s">
        <v>648</v>
      </c>
      <c r="AI96" s="84" t="s">
        <v>648</v>
      </c>
      <c r="AJ96" s="84" t="s">
        <v>648</v>
      </c>
      <c r="AK96" s="84" t="s">
        <v>648</v>
      </c>
      <c r="AL96" s="48"/>
      <c r="AM96" s="48"/>
      <c r="AN96" s="48"/>
      <c r="AO96" s="84" t="s">
        <v>648</v>
      </c>
      <c r="AP96" s="94" t="s">
        <v>648</v>
      </c>
      <c r="AQ96" s="94"/>
      <c r="AR96" s="94"/>
      <c r="AS96" s="94" t="s">
        <v>301</v>
      </c>
      <c r="AT96" s="94"/>
      <c r="AU96" s="94"/>
      <c r="AV96" s="48"/>
      <c r="AW96" s="48"/>
      <c r="AX96" s="48"/>
      <c r="AY96" s="48"/>
      <c r="AZ96" s="48"/>
      <c r="BA96" s="84" t="s">
        <v>647</v>
      </c>
      <c r="BB96" s="94"/>
      <c r="BC96" s="94"/>
      <c r="BD96" s="48"/>
      <c r="BE96" s="48"/>
      <c r="BF96" s="48"/>
      <c r="BG96" s="48"/>
      <c r="BH96" s="48"/>
      <c r="BI96" s="48"/>
      <c r="BJ96" s="48"/>
      <c r="BK96" s="48"/>
      <c r="BL96" s="48"/>
      <c r="BM96" s="48"/>
      <c r="BN96" s="48"/>
      <c r="BO96" s="84" t="s">
        <v>301</v>
      </c>
      <c r="BP96" s="84" t="s">
        <v>301</v>
      </c>
      <c r="BQ96" s="84" t="s">
        <v>301</v>
      </c>
      <c r="BR96" s="84" t="s">
        <v>1118</v>
      </c>
      <c r="BS96" s="94"/>
      <c r="BT96" s="84"/>
      <c r="BU96" s="94"/>
      <c r="BV96" s="94"/>
      <c r="BW96" s="94"/>
      <c r="BX96" s="94"/>
      <c r="BY96" s="94"/>
      <c r="BZ96" s="94"/>
      <c r="CA96" s="84" t="s">
        <v>1118</v>
      </c>
      <c r="CB96" s="84" t="s">
        <v>301</v>
      </c>
      <c r="CC96" s="94"/>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row>
    <row r="97" spans="1:146" s="13" customFormat="1">
      <c r="A97" s="48" t="s">
        <v>767</v>
      </c>
      <c r="B97" s="48">
        <v>1</v>
      </c>
      <c r="C97" s="48" t="s">
        <v>375</v>
      </c>
      <c r="D97" s="48" t="s">
        <v>389</v>
      </c>
      <c r="E97" s="48">
        <v>1</v>
      </c>
      <c r="F97" s="55" t="s">
        <v>768</v>
      </c>
      <c r="G97" s="48" t="s">
        <v>1119</v>
      </c>
      <c r="H97" s="49" t="s">
        <v>769</v>
      </c>
      <c r="I97" s="48">
        <v>1</v>
      </c>
      <c r="J97" s="50" t="s">
        <v>439</v>
      </c>
      <c r="K97" s="50" t="s">
        <v>770</v>
      </c>
      <c r="L97" s="48" t="s">
        <v>771</v>
      </c>
      <c r="M97" s="51"/>
      <c r="N97" s="48"/>
      <c r="O97" s="53">
        <v>24</v>
      </c>
      <c r="P97" s="87"/>
      <c r="Q97" s="87"/>
      <c r="R97" s="84">
        <v>93.6</v>
      </c>
      <c r="S97" s="48">
        <v>6.25</v>
      </c>
      <c r="T97" s="8">
        <f>U97/S97</f>
        <v>0.128</v>
      </c>
      <c r="U97" s="84">
        <v>0.8</v>
      </c>
      <c r="V97" s="48"/>
      <c r="W97" s="48"/>
      <c r="X97" s="85">
        <v>0.1</v>
      </c>
      <c r="Y97" s="85"/>
      <c r="Z97" s="48"/>
      <c r="AA97" s="48"/>
      <c r="AB97" s="48"/>
      <c r="AC97" s="48"/>
      <c r="AD97" s="48"/>
      <c r="AE97" s="84"/>
      <c r="AF97" s="48">
        <v>1.4</v>
      </c>
      <c r="AG97" s="48"/>
      <c r="AH97" s="84">
        <v>0.4</v>
      </c>
      <c r="AI97" s="84">
        <v>9</v>
      </c>
      <c r="AJ97" s="84">
        <v>0.5</v>
      </c>
      <c r="AK97" s="84">
        <v>0.1</v>
      </c>
      <c r="AL97" s="48"/>
      <c r="AM97" s="48"/>
      <c r="AN97" s="48"/>
      <c r="AO97" s="84"/>
      <c r="AP97" s="48" t="s">
        <v>360</v>
      </c>
      <c r="AQ97" s="48"/>
      <c r="AR97" s="48">
        <v>0</v>
      </c>
      <c r="AS97" s="48"/>
      <c r="AT97" s="48"/>
      <c r="AU97" s="48">
        <v>2</v>
      </c>
      <c r="AV97" s="48"/>
      <c r="AW97" s="48"/>
      <c r="AX97" s="48"/>
      <c r="AY97" s="48"/>
      <c r="AZ97" s="48"/>
      <c r="BA97" s="84"/>
      <c r="BB97" s="48"/>
      <c r="BC97" s="48"/>
      <c r="BD97" s="48"/>
      <c r="BE97" s="48"/>
      <c r="BF97" s="48"/>
      <c r="BG97" s="48"/>
      <c r="BH97" s="48"/>
      <c r="BI97" s="48"/>
      <c r="BJ97" s="48"/>
      <c r="BK97" s="48"/>
      <c r="BL97" s="48"/>
      <c r="BM97" s="48"/>
      <c r="BN97" s="48"/>
      <c r="BO97" s="84">
        <v>0.05</v>
      </c>
      <c r="BP97" s="84">
        <v>0.04</v>
      </c>
      <c r="BQ97" s="84">
        <v>0.2</v>
      </c>
      <c r="BR97" s="84"/>
      <c r="BS97" s="48"/>
      <c r="BT97" s="84"/>
      <c r="BU97" s="48"/>
      <c r="BV97" s="48"/>
      <c r="BW97" s="48"/>
      <c r="BX97" s="48"/>
      <c r="BY97" s="48"/>
      <c r="BZ97" s="48"/>
      <c r="CA97" s="84"/>
      <c r="CB97" s="84"/>
      <c r="CC97" s="48">
        <v>4</v>
      </c>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row>
    <row r="98" spans="1:146" s="13" customFormat="1">
      <c r="A98" s="48" t="s">
        <v>767</v>
      </c>
      <c r="B98" s="48">
        <v>2</v>
      </c>
      <c r="C98" s="48" t="s">
        <v>375</v>
      </c>
      <c r="D98" s="48" t="s">
        <v>389</v>
      </c>
      <c r="E98" s="48">
        <v>1</v>
      </c>
      <c r="F98" s="55" t="s">
        <v>768</v>
      </c>
      <c r="G98" s="48" t="s">
        <v>1119</v>
      </c>
      <c r="H98" s="49"/>
      <c r="I98" s="48">
        <v>1</v>
      </c>
      <c r="J98" s="50" t="s">
        <v>441</v>
      </c>
      <c r="K98" s="50" t="s">
        <v>772</v>
      </c>
      <c r="L98" s="48" t="s">
        <v>773</v>
      </c>
      <c r="M98" s="51"/>
      <c r="N98" s="48"/>
      <c r="O98" s="53">
        <v>17</v>
      </c>
      <c r="P98" s="87"/>
      <c r="Q98" s="87"/>
      <c r="R98" s="84">
        <v>95.1</v>
      </c>
      <c r="S98" s="48">
        <v>6.25</v>
      </c>
      <c r="T98" s="8">
        <f>U98/S98</f>
        <v>0.14400000000000002</v>
      </c>
      <c r="U98" s="84">
        <v>0.9</v>
      </c>
      <c r="V98" s="48"/>
      <c r="W98" s="48"/>
      <c r="X98" s="85">
        <v>0.2</v>
      </c>
      <c r="Y98" s="85"/>
      <c r="Z98" s="48"/>
      <c r="AA98" s="48"/>
      <c r="AB98" s="48"/>
      <c r="AC98" s="48"/>
      <c r="AD98" s="48"/>
      <c r="AE98" s="84"/>
      <c r="AF98" s="48"/>
      <c r="AG98" s="48"/>
      <c r="AH98" s="84">
        <v>0.5</v>
      </c>
      <c r="AI98" s="84">
        <v>28</v>
      </c>
      <c r="AJ98" s="84">
        <v>0.8</v>
      </c>
      <c r="AK98" s="84">
        <v>7.0000000000000007E-2</v>
      </c>
      <c r="AL98" s="48"/>
      <c r="AM98" s="48"/>
      <c r="AN98" s="48"/>
      <c r="AO98" s="84"/>
      <c r="AP98" s="48"/>
      <c r="AQ98" s="48"/>
      <c r="AR98" s="48">
        <v>0</v>
      </c>
      <c r="AS98" s="48"/>
      <c r="AT98" s="48"/>
      <c r="AU98" s="48">
        <v>160</v>
      </c>
      <c r="AV98" s="48"/>
      <c r="AW98" s="48"/>
      <c r="AX98" s="48"/>
      <c r="AY98" s="48"/>
      <c r="AZ98" s="48"/>
      <c r="BA98" s="84"/>
      <c r="BB98" s="48"/>
      <c r="BC98" s="48"/>
      <c r="BD98" s="48"/>
      <c r="BE98" s="48"/>
      <c r="BF98" s="48"/>
      <c r="BG98" s="48"/>
      <c r="BH98" s="48"/>
      <c r="BI98" s="48"/>
      <c r="BJ98" s="48"/>
      <c r="BK98" s="48"/>
      <c r="BL98" s="48"/>
      <c r="BM98" s="48"/>
      <c r="BN98" s="48"/>
      <c r="BO98" s="84">
        <v>0.04</v>
      </c>
      <c r="BP98" s="84">
        <v>0.06</v>
      </c>
      <c r="BQ98" s="84">
        <v>0.5</v>
      </c>
      <c r="BR98" s="84"/>
      <c r="BS98" s="48">
        <v>4.2999999999999997E-2</v>
      </c>
      <c r="BT98" s="84"/>
      <c r="BU98" s="48"/>
      <c r="BV98" s="48">
        <v>7</v>
      </c>
      <c r="BW98" s="48">
        <v>0</v>
      </c>
      <c r="BX98" s="48"/>
      <c r="BY98" s="48"/>
      <c r="BZ98" s="48"/>
      <c r="CA98" s="84">
        <v>0</v>
      </c>
      <c r="CB98" s="84"/>
      <c r="CC98" s="48">
        <v>8</v>
      </c>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row>
    <row r="99" spans="1:146" s="13" customFormat="1">
      <c r="A99" s="48" t="s">
        <v>767</v>
      </c>
      <c r="B99" s="48">
        <v>3</v>
      </c>
      <c r="C99" s="48" t="s">
        <v>375</v>
      </c>
      <c r="D99" s="48" t="s">
        <v>389</v>
      </c>
      <c r="E99" s="48">
        <v>1</v>
      </c>
      <c r="F99" s="55" t="s">
        <v>768</v>
      </c>
      <c r="G99" s="48" t="s">
        <v>1119</v>
      </c>
      <c r="H99" s="49"/>
      <c r="I99" s="48">
        <v>1</v>
      </c>
      <c r="J99" s="50" t="s">
        <v>512</v>
      </c>
      <c r="K99" s="50" t="s">
        <v>774</v>
      </c>
      <c r="L99" s="48" t="s">
        <v>775</v>
      </c>
      <c r="M99" s="51"/>
      <c r="N99" s="48"/>
      <c r="O99" s="53">
        <v>24</v>
      </c>
      <c r="P99" s="87"/>
      <c r="Q99" s="87"/>
      <c r="R99" s="84">
        <v>94</v>
      </c>
      <c r="S99" s="48">
        <v>6.25</v>
      </c>
      <c r="T99" s="8">
        <f>U99/S99</f>
        <v>0.128</v>
      </c>
      <c r="U99" s="84">
        <v>0.8</v>
      </c>
      <c r="V99" s="48"/>
      <c r="W99" s="48"/>
      <c r="X99" s="85">
        <v>0.3</v>
      </c>
      <c r="Y99" s="85"/>
      <c r="Z99" s="48"/>
      <c r="AA99" s="48"/>
      <c r="AB99" s="48"/>
      <c r="AC99" s="48"/>
      <c r="AD99" s="48"/>
      <c r="AE99" s="84"/>
      <c r="AF99" s="48">
        <v>1.4</v>
      </c>
      <c r="AG99" s="48"/>
      <c r="AH99" s="84">
        <v>0.5</v>
      </c>
      <c r="AI99" s="84">
        <v>19</v>
      </c>
      <c r="AJ99" s="84">
        <v>0.7</v>
      </c>
      <c r="AK99" s="84">
        <v>0.1</v>
      </c>
      <c r="AL99" s="48"/>
      <c r="AM99" s="48"/>
      <c r="AN99" s="48"/>
      <c r="AO99" s="84"/>
      <c r="AP99" s="48">
        <v>3</v>
      </c>
      <c r="AQ99" s="48"/>
      <c r="AR99" s="48">
        <v>0</v>
      </c>
      <c r="AS99" s="48"/>
      <c r="AT99" s="48"/>
      <c r="AU99" s="48">
        <v>18</v>
      </c>
      <c r="AV99" s="48"/>
      <c r="AW99" s="48"/>
      <c r="AX99" s="48"/>
      <c r="AY99" s="48"/>
      <c r="AZ99" s="48"/>
      <c r="BA99" s="84"/>
      <c r="BB99" s="48"/>
      <c r="BC99" s="48"/>
      <c r="BD99" s="48"/>
      <c r="BE99" s="48"/>
      <c r="BF99" s="48"/>
      <c r="BG99" s="48"/>
      <c r="BH99" s="48"/>
      <c r="BI99" s="48"/>
      <c r="BJ99" s="48"/>
      <c r="BK99" s="48"/>
      <c r="BL99" s="48"/>
      <c r="BM99" s="48"/>
      <c r="BN99" s="48"/>
      <c r="BO99" s="84">
        <v>0.05</v>
      </c>
      <c r="BP99" s="84">
        <v>0.04</v>
      </c>
      <c r="BQ99" s="84">
        <v>0.4</v>
      </c>
      <c r="BR99" s="84"/>
      <c r="BS99" s="48"/>
      <c r="BT99" s="84"/>
      <c r="BU99" s="48"/>
      <c r="BV99" s="48"/>
      <c r="BW99" s="48"/>
      <c r="BX99" s="48"/>
      <c r="BY99" s="48"/>
      <c r="BZ99" s="48"/>
      <c r="CA99" s="84"/>
      <c r="CB99" s="84"/>
      <c r="CC99" s="48">
        <v>6</v>
      </c>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row>
    <row r="100" spans="1:146" s="13" customFormat="1">
      <c r="A100" s="48" t="s">
        <v>767</v>
      </c>
      <c r="B100" s="48">
        <v>4</v>
      </c>
      <c r="C100" s="48" t="s">
        <v>375</v>
      </c>
      <c r="D100" s="48" t="s">
        <v>389</v>
      </c>
      <c r="E100" s="48">
        <v>1</v>
      </c>
      <c r="F100" s="55" t="s">
        <v>768</v>
      </c>
      <c r="G100" s="48" t="s">
        <v>1119</v>
      </c>
      <c r="H100" s="49"/>
      <c r="I100" s="48">
        <v>1</v>
      </c>
      <c r="J100" s="50" t="s">
        <v>456</v>
      </c>
      <c r="K100" s="50" t="s">
        <v>776</v>
      </c>
      <c r="L100" s="48" t="s">
        <v>777</v>
      </c>
      <c r="M100" s="51"/>
      <c r="N100" s="48"/>
      <c r="O100" s="53">
        <v>23</v>
      </c>
      <c r="P100" s="87"/>
      <c r="Q100" s="87"/>
      <c r="R100" s="84">
        <v>94.1</v>
      </c>
      <c r="S100" s="48">
        <v>6.25</v>
      </c>
      <c r="T100" s="8">
        <f>U100/S100</f>
        <v>9.6000000000000002E-2</v>
      </c>
      <c r="U100" s="84">
        <v>0.6</v>
      </c>
      <c r="V100" s="48"/>
      <c r="W100" s="48"/>
      <c r="X100" s="85">
        <v>0.2</v>
      </c>
      <c r="Y100" s="85"/>
      <c r="Z100" s="48"/>
      <c r="AA100" s="48"/>
      <c r="AB100" s="48"/>
      <c r="AC100" s="48"/>
      <c r="AD100" s="48"/>
      <c r="AE100" s="84"/>
      <c r="AF100" s="48">
        <v>0.5</v>
      </c>
      <c r="AG100" s="48"/>
      <c r="AH100" s="84">
        <v>0.4</v>
      </c>
      <c r="AI100" s="84">
        <v>19</v>
      </c>
      <c r="AJ100" s="84">
        <v>0.8</v>
      </c>
      <c r="AK100" s="84"/>
      <c r="AL100" s="48"/>
      <c r="AM100" s="48"/>
      <c r="AN100" s="48"/>
      <c r="AO100" s="84"/>
      <c r="AP100" s="48">
        <v>6</v>
      </c>
      <c r="AQ100" s="48"/>
      <c r="AR100" s="48">
        <v>0</v>
      </c>
      <c r="AS100" s="48"/>
      <c r="AT100" s="48"/>
      <c r="AU100" s="48">
        <v>35</v>
      </c>
      <c r="AV100" s="48"/>
      <c r="AW100" s="48"/>
      <c r="AX100" s="48"/>
      <c r="AY100" s="48"/>
      <c r="AZ100" s="48"/>
      <c r="BA100" s="84"/>
      <c r="BB100" s="48"/>
      <c r="BC100" s="48"/>
      <c r="BD100" s="48"/>
      <c r="BE100" s="48"/>
      <c r="BF100" s="48"/>
      <c r="BG100" s="48"/>
      <c r="BH100" s="48"/>
      <c r="BI100" s="48"/>
      <c r="BJ100" s="48"/>
      <c r="BK100" s="48"/>
      <c r="BL100" s="48"/>
      <c r="BM100" s="48"/>
      <c r="BN100" s="48"/>
      <c r="BO100" s="84">
        <v>0.04</v>
      </c>
      <c r="BP100" s="84">
        <v>0.02</v>
      </c>
      <c r="BQ100" s="84">
        <v>0.3</v>
      </c>
      <c r="BR100" s="84"/>
      <c r="BS100" s="48"/>
      <c r="BT100" s="84"/>
      <c r="BU100" s="48"/>
      <c r="BV100" s="48"/>
      <c r="BW100" s="48"/>
      <c r="BX100" s="48"/>
      <c r="BY100" s="48"/>
      <c r="BZ100" s="48"/>
      <c r="CA100" s="84"/>
      <c r="CB100" s="84"/>
      <c r="CC100" s="48">
        <v>7</v>
      </c>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row>
    <row r="101" spans="1:146" s="19" customFormat="1" ht="14.25" customHeight="1">
      <c r="A101" s="86" t="s">
        <v>767</v>
      </c>
      <c r="B101" s="48" t="s">
        <v>646</v>
      </c>
      <c r="C101" s="48"/>
      <c r="D101" s="48"/>
      <c r="E101" s="48"/>
      <c r="F101" s="55" t="s">
        <v>768</v>
      </c>
      <c r="G101" s="48" t="s">
        <v>1119</v>
      </c>
      <c r="H101" s="49" t="s">
        <v>769</v>
      </c>
      <c r="I101" s="48"/>
      <c r="J101" s="50"/>
      <c r="K101" s="50"/>
      <c r="L101" s="48"/>
      <c r="M101" s="51">
        <f>R101+U101+X101+Y101+AE101+AG101+AH101</f>
        <v>100</v>
      </c>
      <c r="N101" s="52"/>
      <c r="O101" s="53">
        <f>AVERAGE(O97:O100)</f>
        <v>22</v>
      </c>
      <c r="P101" s="87">
        <f>U101*17+X101*37+Y101*17+AG101*29+AE101*8</f>
        <v>85.050000000000196</v>
      </c>
      <c r="Q101" s="87">
        <f>(U101*4)+(X101*9)+(Y101*4)+(AG101*7)+(AE101*2)</f>
        <v>20.200000000000042</v>
      </c>
      <c r="R101" s="88">
        <f>AVERAGE(R97:R100)</f>
        <v>94.199999999999989</v>
      </c>
      <c r="S101" s="48">
        <v>6.25</v>
      </c>
      <c r="T101" s="52">
        <f>AVERAGE(T97:T100)</f>
        <v>0.124</v>
      </c>
      <c r="U101" s="89">
        <f>S101*T101</f>
        <v>0.77500000000000002</v>
      </c>
      <c r="V101" s="52">
        <f>U101</f>
        <v>0.77500000000000002</v>
      </c>
      <c r="W101" s="7">
        <v>0</v>
      </c>
      <c r="X101" s="98">
        <f>AVERAGE(X97:X100)</f>
        <v>0.2</v>
      </c>
      <c r="Y101" s="66">
        <f>100-R101-U101-X101-AE101-AH101</f>
        <v>3.275000000000011</v>
      </c>
      <c r="Z101" s="52"/>
      <c r="AA101" s="23"/>
      <c r="AB101" s="23"/>
      <c r="AC101" s="23"/>
      <c r="AD101" s="23"/>
      <c r="AE101" s="88">
        <f>AF101</f>
        <v>1.0999999999999999</v>
      </c>
      <c r="AF101" s="51">
        <f>AVERAGE(AF97:AF100)</f>
        <v>1.0999999999999999</v>
      </c>
      <c r="AG101" s="23">
        <v>0</v>
      </c>
      <c r="AH101" s="88">
        <f>AVERAGE(AH97:AH100)</f>
        <v>0.44999999999999996</v>
      </c>
      <c r="AI101" s="88">
        <f>AVERAGE(AI97:AI100)</f>
        <v>18.75</v>
      </c>
      <c r="AJ101" s="88">
        <f>AVERAGE(AJ97:AJ100)</f>
        <v>0.7</v>
      </c>
      <c r="AK101" s="88">
        <f>AVERAGE(AK97:AK100)</f>
        <v>9.0000000000000011E-2</v>
      </c>
      <c r="AL101" s="52"/>
      <c r="AM101" s="52"/>
      <c r="AN101" s="26"/>
      <c r="AO101" s="89">
        <f>AR101+(AS101/12)</f>
        <v>4.479166666666667</v>
      </c>
      <c r="AP101" s="27"/>
      <c r="AQ101" s="52"/>
      <c r="AR101" s="52">
        <f>AVERAGE(AR97:AR100)</f>
        <v>0</v>
      </c>
      <c r="AS101" s="52">
        <f>AU101</f>
        <v>53.75</v>
      </c>
      <c r="AT101" s="27"/>
      <c r="AU101" s="52">
        <f>AVERAGE(AU97:AU100)</f>
        <v>53.75</v>
      </c>
      <c r="AV101" s="27"/>
      <c r="AW101" s="27"/>
      <c r="AX101" s="48"/>
      <c r="AY101" s="27"/>
      <c r="AZ101" s="27"/>
      <c r="BA101" s="67">
        <v>0</v>
      </c>
      <c r="BB101" s="27"/>
      <c r="BC101" s="23"/>
      <c r="BD101" s="25"/>
      <c r="BE101" s="25"/>
      <c r="BF101" s="25"/>
      <c r="BG101" s="25"/>
      <c r="BH101" s="92"/>
      <c r="BI101" s="26"/>
      <c r="BJ101" s="26"/>
      <c r="BK101" s="26"/>
      <c r="BL101" s="26"/>
      <c r="BM101" s="26"/>
      <c r="BN101" s="27"/>
      <c r="BO101" s="89">
        <f>AVERAGE(BO97:BO100)</f>
        <v>4.5000000000000005E-2</v>
      </c>
      <c r="BP101" s="89">
        <f>AVERAGE(BP97:BP100)</f>
        <v>0.04</v>
      </c>
      <c r="BQ101" s="89">
        <f>AVERAGE(BQ97:BQ100)</f>
        <v>0.35000000000000003</v>
      </c>
      <c r="BR101" s="84">
        <v>4.2999999999999997E-2</v>
      </c>
      <c r="BS101" s="50"/>
      <c r="BT101" s="84">
        <f>BV101</f>
        <v>7</v>
      </c>
      <c r="BU101" s="26"/>
      <c r="BV101" s="48">
        <v>7</v>
      </c>
      <c r="BW101" s="48">
        <v>0</v>
      </c>
      <c r="BX101" s="48">
        <v>7</v>
      </c>
      <c r="BY101" s="48">
        <v>7</v>
      </c>
      <c r="BZ101" s="23"/>
      <c r="CA101" s="71">
        <v>0</v>
      </c>
      <c r="CB101" s="71">
        <f>CC101</f>
        <v>6.25</v>
      </c>
      <c r="CC101" s="52">
        <f>AVERAGE(CC97:CC100)</f>
        <v>6.25</v>
      </c>
      <c r="CD101" s="25"/>
      <c r="CE101" s="25"/>
      <c r="CF101" s="25"/>
      <c r="CG101" s="23"/>
      <c r="CH101" s="25"/>
      <c r="CI101" s="25"/>
      <c r="CJ101" s="27"/>
      <c r="CK101" s="26"/>
      <c r="CL101" s="26"/>
      <c r="CM101" s="26"/>
      <c r="CN101" s="26"/>
      <c r="CO101" s="24"/>
      <c r="CP101" s="24"/>
      <c r="CQ101" s="25"/>
      <c r="CR101" s="24"/>
      <c r="CS101" s="25"/>
      <c r="CT101" s="24"/>
      <c r="CU101" s="25"/>
      <c r="CV101" s="25"/>
      <c r="CW101" s="25"/>
      <c r="CX101" s="26"/>
      <c r="CY101" s="26"/>
      <c r="CZ101" s="24"/>
      <c r="DA101" s="25"/>
      <c r="DB101" s="26"/>
      <c r="DC101" s="25"/>
      <c r="DD101" s="25"/>
      <c r="DE101" s="25"/>
      <c r="DF101" s="26"/>
      <c r="DG101" s="26"/>
      <c r="DH101" s="25"/>
      <c r="DI101" s="25"/>
      <c r="DJ101" s="25"/>
      <c r="DK101" s="25"/>
      <c r="DL101" s="25"/>
      <c r="DM101" s="26"/>
      <c r="DN101" s="26"/>
      <c r="DO101" s="25"/>
      <c r="DP101" s="27"/>
      <c r="DQ101" s="27"/>
      <c r="DR101" s="27"/>
      <c r="DS101" s="27"/>
      <c r="DT101" s="27"/>
      <c r="DU101" s="27"/>
      <c r="DV101" s="27"/>
      <c r="DW101" s="27"/>
      <c r="DX101" s="27"/>
      <c r="DY101" s="27"/>
      <c r="DZ101" s="27"/>
      <c r="EA101" s="27"/>
      <c r="EB101" s="27"/>
      <c r="EC101" s="27"/>
      <c r="ED101" s="27"/>
      <c r="EE101" s="27"/>
      <c r="EF101" s="27"/>
      <c r="EG101" s="27"/>
      <c r="EH101" s="20"/>
      <c r="EI101" s="20"/>
      <c r="EJ101" s="20"/>
      <c r="EK101" s="20"/>
      <c r="EL101" s="20"/>
      <c r="EM101" s="20"/>
      <c r="EN101" s="20"/>
      <c r="EO101" s="20"/>
      <c r="EP101" s="20"/>
    </row>
    <row r="102" spans="1:146" s="13" customFormat="1">
      <c r="A102" s="93"/>
      <c r="B102" s="94"/>
      <c r="C102" s="94"/>
      <c r="D102" s="94"/>
      <c r="E102" s="94"/>
      <c r="F102" s="94"/>
      <c r="G102" s="94"/>
      <c r="H102" s="95"/>
      <c r="I102" s="94"/>
      <c r="J102" s="96"/>
      <c r="K102" s="96"/>
      <c r="L102" s="94"/>
      <c r="M102" s="94"/>
      <c r="N102" s="94"/>
      <c r="O102" s="97"/>
      <c r="P102" s="84" t="s">
        <v>1349</v>
      </c>
      <c r="Q102" s="84" t="s">
        <v>1349</v>
      </c>
      <c r="R102" s="84" t="s">
        <v>1349</v>
      </c>
      <c r="S102" s="94"/>
      <c r="T102" s="94"/>
      <c r="U102" s="84"/>
      <c r="V102" s="94" t="s">
        <v>416</v>
      </c>
      <c r="W102" s="94" t="s">
        <v>416</v>
      </c>
      <c r="X102" s="85"/>
      <c r="Y102" s="85" t="s">
        <v>301</v>
      </c>
      <c r="Z102" s="48"/>
      <c r="AA102" s="48"/>
      <c r="AB102" s="48"/>
      <c r="AC102" s="48"/>
      <c r="AD102" s="48"/>
      <c r="AE102" s="84" t="s">
        <v>648</v>
      </c>
      <c r="AF102" s="94"/>
      <c r="AG102" s="94" t="s">
        <v>647</v>
      </c>
      <c r="AH102" s="84" t="s">
        <v>648</v>
      </c>
      <c r="AI102" s="84" t="s">
        <v>648</v>
      </c>
      <c r="AJ102" s="84" t="s">
        <v>648</v>
      </c>
      <c r="AK102" s="84" t="s">
        <v>648</v>
      </c>
      <c r="AL102" s="48"/>
      <c r="AM102" s="48"/>
      <c r="AN102" s="48"/>
      <c r="AO102" s="84" t="s">
        <v>301</v>
      </c>
      <c r="AP102" s="94"/>
      <c r="AQ102" s="94"/>
      <c r="AR102" s="94"/>
      <c r="AS102" s="94" t="s">
        <v>647</v>
      </c>
      <c r="AT102" s="94"/>
      <c r="AU102" s="94"/>
      <c r="AV102" s="48"/>
      <c r="AW102" s="48"/>
      <c r="AX102" s="48"/>
      <c r="AY102" s="48"/>
      <c r="AZ102" s="48"/>
      <c r="BA102" s="84" t="s">
        <v>647</v>
      </c>
      <c r="BB102" s="94"/>
      <c r="BC102" s="94"/>
      <c r="BD102" s="48"/>
      <c r="BE102" s="48"/>
      <c r="BF102" s="48"/>
      <c r="BG102" s="48"/>
      <c r="BH102" s="48"/>
      <c r="BI102" s="48"/>
      <c r="BJ102" s="48"/>
      <c r="BK102" s="48"/>
      <c r="BL102" s="48"/>
      <c r="BM102" s="48"/>
      <c r="BN102" s="48"/>
      <c r="BO102" s="84" t="s">
        <v>301</v>
      </c>
      <c r="BP102" s="84" t="s">
        <v>301</v>
      </c>
      <c r="BQ102" s="84" t="s">
        <v>301</v>
      </c>
      <c r="BR102" s="84" t="s">
        <v>1121</v>
      </c>
      <c r="BS102" s="94"/>
      <c r="BT102" s="84" t="s">
        <v>1120</v>
      </c>
      <c r="BU102" s="94"/>
      <c r="BV102" s="94"/>
      <c r="BW102" s="94"/>
      <c r="BX102" s="94"/>
      <c r="BY102" s="94"/>
      <c r="BZ102" s="94"/>
      <c r="CA102" s="84" t="s">
        <v>1233</v>
      </c>
      <c r="CB102" s="84" t="s">
        <v>301</v>
      </c>
      <c r="CC102" s="94"/>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row>
    <row r="103" spans="1:146" s="13" customFormat="1">
      <c r="A103" s="48" t="s">
        <v>778</v>
      </c>
      <c r="B103" s="48">
        <v>1</v>
      </c>
      <c r="C103" s="48" t="s">
        <v>375</v>
      </c>
      <c r="D103" s="48" t="s">
        <v>389</v>
      </c>
      <c r="E103" s="48">
        <v>1</v>
      </c>
      <c r="F103" s="55" t="s">
        <v>779</v>
      </c>
      <c r="G103" s="48" t="s">
        <v>780</v>
      </c>
      <c r="H103" s="49" t="s">
        <v>781</v>
      </c>
      <c r="I103" s="48">
        <v>1</v>
      </c>
      <c r="J103" s="50" t="s">
        <v>456</v>
      </c>
      <c r="K103" s="50" t="s">
        <v>782</v>
      </c>
      <c r="L103" s="48" t="s">
        <v>783</v>
      </c>
      <c r="M103" s="51"/>
      <c r="N103" s="48"/>
      <c r="O103" s="53">
        <v>50</v>
      </c>
      <c r="P103" s="87"/>
      <c r="Q103" s="87"/>
      <c r="R103" s="84">
        <v>90.3</v>
      </c>
      <c r="S103" s="48">
        <v>6.25</v>
      </c>
      <c r="T103" s="8">
        <f>U103/S103</f>
        <v>0.128</v>
      </c>
      <c r="U103" s="84">
        <v>0.8</v>
      </c>
      <c r="V103" s="48"/>
      <c r="W103" s="48"/>
      <c r="X103" s="85">
        <v>2.4</v>
      </c>
      <c r="Y103" s="85"/>
      <c r="Z103" s="48"/>
      <c r="AA103" s="48"/>
      <c r="AB103" s="48"/>
      <c r="AC103" s="48"/>
      <c r="AD103" s="48"/>
      <c r="AE103" s="84"/>
      <c r="AF103" s="48">
        <v>1.6</v>
      </c>
      <c r="AG103" s="48"/>
      <c r="AH103" s="84">
        <v>0.2</v>
      </c>
      <c r="AI103" s="84">
        <v>17</v>
      </c>
      <c r="AJ103" s="84">
        <v>0.1</v>
      </c>
      <c r="AK103" s="84"/>
      <c r="AL103" s="48"/>
      <c r="AM103" s="48"/>
      <c r="AN103" s="48"/>
      <c r="AO103" s="84"/>
      <c r="AP103" s="48">
        <v>3</v>
      </c>
      <c r="AQ103" s="48"/>
      <c r="AR103" s="48">
        <v>0</v>
      </c>
      <c r="AS103" s="48"/>
      <c r="AT103" s="48"/>
      <c r="AU103" s="48">
        <v>20</v>
      </c>
      <c r="AV103" s="48"/>
      <c r="AW103" s="48"/>
      <c r="AX103" s="48"/>
      <c r="AY103" s="48"/>
      <c r="AZ103" s="48"/>
      <c r="BA103" s="84"/>
      <c r="BB103" s="48"/>
      <c r="BC103" s="48"/>
      <c r="BD103" s="48"/>
      <c r="BE103" s="48"/>
      <c r="BF103" s="48"/>
      <c r="BG103" s="48"/>
      <c r="BH103" s="48"/>
      <c r="BI103" s="48"/>
      <c r="BJ103" s="48"/>
      <c r="BK103" s="48"/>
      <c r="BL103" s="48"/>
      <c r="BM103" s="48"/>
      <c r="BN103" s="48"/>
      <c r="BO103" s="84">
        <v>0.02</v>
      </c>
      <c r="BP103" s="84">
        <v>0.02</v>
      </c>
      <c r="BQ103" s="84">
        <v>0.2</v>
      </c>
      <c r="BR103" s="84"/>
      <c r="BS103" s="48"/>
      <c r="BT103" s="84"/>
      <c r="BU103" s="48"/>
      <c r="BV103" s="48"/>
      <c r="BW103" s="48"/>
      <c r="BX103" s="48"/>
      <c r="BY103" s="48"/>
      <c r="BZ103" s="48"/>
      <c r="CA103" s="84"/>
      <c r="CB103" s="84"/>
      <c r="CC103" s="48">
        <v>41</v>
      </c>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row>
    <row r="104" spans="1:146" s="13" customFormat="1">
      <c r="A104" s="48" t="s">
        <v>778</v>
      </c>
      <c r="B104" s="48">
        <v>2</v>
      </c>
      <c r="C104" s="48" t="s">
        <v>375</v>
      </c>
      <c r="D104" s="48" t="s">
        <v>389</v>
      </c>
      <c r="E104" s="48">
        <v>1</v>
      </c>
      <c r="F104" s="48" t="s">
        <v>784</v>
      </c>
      <c r="G104" s="48" t="s">
        <v>785</v>
      </c>
      <c r="H104" s="48" t="s">
        <v>786</v>
      </c>
      <c r="I104" s="48">
        <v>1</v>
      </c>
      <c r="J104" s="50" t="s">
        <v>651</v>
      </c>
      <c r="K104" s="50">
        <v>905</v>
      </c>
      <c r="L104" s="48" t="s">
        <v>785</v>
      </c>
      <c r="M104" s="51"/>
      <c r="N104" s="48">
        <v>129.6</v>
      </c>
      <c r="O104" s="53">
        <v>31.2</v>
      </c>
      <c r="P104" s="87"/>
      <c r="Q104" s="87"/>
      <c r="R104" s="84">
        <v>91</v>
      </c>
      <c r="S104" s="48">
        <v>6.25</v>
      </c>
      <c r="T104" s="8">
        <f>U104/S104</f>
        <v>0.08</v>
      </c>
      <c r="U104" s="84">
        <v>0.5</v>
      </c>
      <c r="V104" s="48"/>
      <c r="W104" s="48"/>
      <c r="X104" s="85">
        <v>2.4</v>
      </c>
      <c r="Y104" s="85"/>
      <c r="Z104" s="48"/>
      <c r="AA104" s="48"/>
      <c r="AB104" s="48"/>
      <c r="AC104" s="48"/>
      <c r="AD104" s="48"/>
      <c r="AE104" s="84"/>
      <c r="AF104" s="48"/>
      <c r="AG104" s="48"/>
      <c r="AH104" s="84"/>
      <c r="AI104" s="84">
        <v>13</v>
      </c>
      <c r="AJ104" s="84">
        <v>0.2</v>
      </c>
      <c r="AK104" s="84">
        <v>0.11</v>
      </c>
      <c r="AL104" s="48"/>
      <c r="AM104" s="48"/>
      <c r="AN104" s="48"/>
      <c r="AO104" s="84"/>
      <c r="AP104" s="48">
        <v>1.67</v>
      </c>
      <c r="AQ104" s="48"/>
      <c r="AR104" s="48"/>
      <c r="AS104" s="48"/>
      <c r="AT104" s="48"/>
      <c r="AU104" s="48">
        <v>10</v>
      </c>
      <c r="AV104" s="48"/>
      <c r="AW104" s="48"/>
      <c r="AX104" s="48"/>
      <c r="AY104" s="48"/>
      <c r="AZ104" s="48"/>
      <c r="BA104" s="84"/>
      <c r="BB104" s="48"/>
      <c r="BC104" s="48"/>
      <c r="BD104" s="48"/>
      <c r="BE104" s="48"/>
      <c r="BF104" s="48"/>
      <c r="BG104" s="48"/>
      <c r="BH104" s="48"/>
      <c r="BI104" s="48"/>
      <c r="BJ104" s="48"/>
      <c r="BK104" s="48"/>
      <c r="BL104" s="48"/>
      <c r="BM104" s="48"/>
      <c r="BN104" s="48"/>
      <c r="BO104" s="84">
        <v>2.8000000000000001E-2</v>
      </c>
      <c r="BP104" s="84">
        <v>0.02</v>
      </c>
      <c r="BQ104" s="84"/>
      <c r="BR104" s="84"/>
      <c r="BS104" s="48"/>
      <c r="BT104" s="84"/>
      <c r="BU104" s="48"/>
      <c r="BV104" s="48"/>
      <c r="BW104" s="48"/>
      <c r="BX104" s="48"/>
      <c r="BY104" s="48"/>
      <c r="BZ104" s="48"/>
      <c r="CA104" s="84"/>
      <c r="CB104" s="84"/>
      <c r="CC104" s="48">
        <v>43.5</v>
      </c>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row>
    <row r="105" spans="1:146" s="19" customFormat="1" ht="14.25" customHeight="1">
      <c r="A105" s="86" t="s">
        <v>778</v>
      </c>
      <c r="B105" s="48" t="s">
        <v>646</v>
      </c>
      <c r="C105" s="48"/>
      <c r="D105" s="48"/>
      <c r="E105" s="48"/>
      <c r="F105" s="48" t="s">
        <v>784</v>
      </c>
      <c r="G105" s="48" t="s">
        <v>785</v>
      </c>
      <c r="H105" s="48" t="s">
        <v>786</v>
      </c>
      <c r="I105" s="48"/>
      <c r="J105" s="50"/>
      <c r="K105" s="50"/>
      <c r="L105" s="48"/>
      <c r="M105" s="51">
        <f>R105+U105+X105+Y105+AE105+AG105+AH105</f>
        <v>100.00000000000001</v>
      </c>
      <c r="N105" s="52">
        <f>AVERAGE(N103:N104)</f>
        <v>129.6</v>
      </c>
      <c r="O105" s="53">
        <f>AVERAGE(O103:O104)</f>
        <v>40.6</v>
      </c>
      <c r="P105" s="87">
        <f>U105*17+X105*37+Y105*17+AG105*29+AE105*8</f>
        <v>189.14999999999992</v>
      </c>
      <c r="Q105" s="87">
        <f>(U105*4)+(X105*9)+(Y105*4)+(AG105*7)+(AE105*2)</f>
        <v>45.399999999999977</v>
      </c>
      <c r="R105" s="88">
        <f>AVERAGE(R103:R104)</f>
        <v>90.65</v>
      </c>
      <c r="S105" s="48">
        <v>6.25</v>
      </c>
      <c r="T105" s="52">
        <f>AVERAGE(T103:T104)</f>
        <v>0.10400000000000001</v>
      </c>
      <c r="U105" s="89">
        <f>S105*T105</f>
        <v>0.65</v>
      </c>
      <c r="V105" s="52">
        <f>U105</f>
        <v>0.65</v>
      </c>
      <c r="W105" s="7">
        <v>0</v>
      </c>
      <c r="X105" s="98">
        <f>AVERAGE(X103:X104)</f>
        <v>2.4</v>
      </c>
      <c r="Y105" s="66">
        <f>100-R105-U105-X105-AE105-AH105</f>
        <v>4.4999999999999938</v>
      </c>
      <c r="Z105" s="52"/>
      <c r="AA105" s="23"/>
      <c r="AB105" s="23"/>
      <c r="AC105" s="23"/>
      <c r="AD105" s="23"/>
      <c r="AE105" s="88">
        <f>AF105</f>
        <v>1.6</v>
      </c>
      <c r="AF105" s="51">
        <f>AVERAGE(AF103:AF104)</f>
        <v>1.6</v>
      </c>
      <c r="AG105" s="23">
        <v>0</v>
      </c>
      <c r="AH105" s="88">
        <f>AVERAGE(AH103:AH104)</f>
        <v>0.2</v>
      </c>
      <c r="AI105" s="88">
        <f>AVERAGE(AI103:AI104)</f>
        <v>15</v>
      </c>
      <c r="AJ105" s="88">
        <f>AVERAGE(AJ103:AJ104)</f>
        <v>0.15000000000000002</v>
      </c>
      <c r="AK105" s="88">
        <f>AVERAGE(AK103:AK104)</f>
        <v>0.11</v>
      </c>
      <c r="AL105" s="52"/>
      <c r="AM105" s="52"/>
      <c r="AN105" s="26"/>
      <c r="AO105" s="89">
        <f>AR105+(AS105/12)</f>
        <v>1.25</v>
      </c>
      <c r="AP105" s="51">
        <f>AVERAGE(AP103:AP104)</f>
        <v>2.335</v>
      </c>
      <c r="AQ105" s="52"/>
      <c r="AR105" s="51">
        <f>AVERAGE(AR103:AR104)</f>
        <v>0</v>
      </c>
      <c r="AS105" s="52">
        <f>AU105</f>
        <v>15</v>
      </c>
      <c r="AT105" s="27"/>
      <c r="AU105" s="52">
        <f>AVERAGE(AU103:AU104)</f>
        <v>15</v>
      </c>
      <c r="AV105" s="27"/>
      <c r="AW105" s="27"/>
      <c r="AX105" s="48"/>
      <c r="AY105" s="27"/>
      <c r="AZ105" s="27"/>
      <c r="BA105" s="67">
        <v>0</v>
      </c>
      <c r="BB105" s="27"/>
      <c r="BC105" s="23"/>
      <c r="BD105" s="25"/>
      <c r="BE105" s="25"/>
      <c r="BF105" s="25"/>
      <c r="BG105" s="25"/>
      <c r="BH105" s="92"/>
      <c r="BI105" s="26"/>
      <c r="BJ105" s="26"/>
      <c r="BK105" s="26"/>
      <c r="BL105" s="26"/>
      <c r="BM105" s="26"/>
      <c r="BN105" s="27"/>
      <c r="BO105" s="89">
        <f>AVERAGE(BO103:BO104)</f>
        <v>2.4E-2</v>
      </c>
      <c r="BP105" s="89">
        <f>AVERAGE(BP103:BP104)</f>
        <v>0.02</v>
      </c>
      <c r="BQ105" s="89">
        <f>AVERAGE(BQ103:BQ104)</f>
        <v>0.2</v>
      </c>
      <c r="BR105" s="84">
        <v>4.2999999999999997E-2</v>
      </c>
      <c r="BS105" s="48"/>
      <c r="BT105" s="84">
        <f>BV105</f>
        <v>8</v>
      </c>
      <c r="BU105" s="48"/>
      <c r="BV105" s="48">
        <v>8</v>
      </c>
      <c r="BW105" s="48">
        <v>0</v>
      </c>
      <c r="BX105" s="48">
        <v>8</v>
      </c>
      <c r="BY105" s="48">
        <v>8</v>
      </c>
      <c r="BZ105" s="23"/>
      <c r="CA105" s="71">
        <v>0</v>
      </c>
      <c r="CB105" s="71">
        <f>CC105</f>
        <v>42.25</v>
      </c>
      <c r="CC105" s="52">
        <f>AVERAGE(CC103:CC104)</f>
        <v>42.25</v>
      </c>
      <c r="CD105" s="25"/>
      <c r="CE105" s="25"/>
      <c r="CF105" s="25"/>
      <c r="CG105" s="23"/>
      <c r="CH105" s="25"/>
      <c r="CI105" s="25"/>
      <c r="CJ105" s="27"/>
      <c r="CK105" s="26"/>
      <c r="CL105" s="26"/>
      <c r="CM105" s="26"/>
      <c r="CN105" s="26"/>
      <c r="CO105" s="24"/>
      <c r="CP105" s="24"/>
      <c r="CQ105" s="25"/>
      <c r="CR105" s="24"/>
      <c r="CS105" s="25"/>
      <c r="CT105" s="24"/>
      <c r="CU105" s="25"/>
      <c r="CV105" s="25"/>
      <c r="CW105" s="25"/>
      <c r="CX105" s="26"/>
      <c r="CY105" s="26"/>
      <c r="CZ105" s="24"/>
      <c r="DA105" s="25"/>
      <c r="DB105" s="26"/>
      <c r="DC105" s="25"/>
      <c r="DD105" s="25"/>
      <c r="DE105" s="25"/>
      <c r="DF105" s="26"/>
      <c r="DG105" s="26"/>
      <c r="DH105" s="25"/>
      <c r="DI105" s="25"/>
      <c r="DJ105" s="25"/>
      <c r="DK105" s="25"/>
      <c r="DL105" s="25"/>
      <c r="DM105" s="26"/>
      <c r="DN105" s="26"/>
      <c r="DO105" s="25"/>
      <c r="DP105" s="27"/>
      <c r="DQ105" s="27"/>
      <c r="DR105" s="27"/>
      <c r="DS105" s="27"/>
      <c r="DT105" s="27"/>
      <c r="DU105" s="27"/>
      <c r="DV105" s="27"/>
      <c r="DW105" s="27"/>
      <c r="DX105" s="27"/>
      <c r="DY105" s="27"/>
      <c r="DZ105" s="27"/>
      <c r="EA105" s="27"/>
      <c r="EB105" s="27"/>
      <c r="EC105" s="27"/>
      <c r="ED105" s="27"/>
      <c r="EE105" s="27"/>
      <c r="EF105" s="27"/>
      <c r="EG105" s="27"/>
      <c r="EH105" s="20"/>
      <c r="EI105" s="20"/>
      <c r="EJ105" s="20"/>
      <c r="EK105" s="20"/>
      <c r="EL105" s="20"/>
      <c r="EM105" s="20"/>
      <c r="EN105" s="20"/>
      <c r="EO105" s="20"/>
      <c r="EP105" s="20"/>
    </row>
    <row r="106" spans="1:146" s="13" customFormat="1">
      <c r="A106" s="93"/>
      <c r="B106" s="94"/>
      <c r="C106" s="94"/>
      <c r="D106" s="94"/>
      <c r="E106" s="94"/>
      <c r="F106" s="94"/>
      <c r="G106" s="94"/>
      <c r="H106" s="95"/>
      <c r="I106" s="94"/>
      <c r="J106" s="96"/>
      <c r="K106" s="96"/>
      <c r="L106" s="94"/>
      <c r="M106" s="94"/>
      <c r="N106" s="94"/>
      <c r="O106" s="97"/>
      <c r="P106" s="84" t="s">
        <v>1349</v>
      </c>
      <c r="Q106" s="84" t="s">
        <v>1349</v>
      </c>
      <c r="R106" s="84" t="s">
        <v>1349</v>
      </c>
      <c r="S106" s="94"/>
      <c r="T106" s="94"/>
      <c r="U106" s="84"/>
      <c r="V106" s="94" t="s">
        <v>416</v>
      </c>
      <c r="W106" s="94" t="s">
        <v>416</v>
      </c>
      <c r="X106" s="85"/>
      <c r="Y106" s="85" t="s">
        <v>301</v>
      </c>
      <c r="Z106" s="48"/>
      <c r="AA106" s="48"/>
      <c r="AB106" s="48"/>
      <c r="AC106" s="48"/>
      <c r="AD106" s="48"/>
      <c r="AE106" s="84" t="s">
        <v>648</v>
      </c>
      <c r="AF106" s="94"/>
      <c r="AG106" s="94" t="s">
        <v>647</v>
      </c>
      <c r="AH106" s="84" t="s">
        <v>1126</v>
      </c>
      <c r="AI106" s="84" t="s">
        <v>648</v>
      </c>
      <c r="AJ106" s="84" t="s">
        <v>648</v>
      </c>
      <c r="AK106" s="84" t="s">
        <v>1128</v>
      </c>
      <c r="AL106" s="48"/>
      <c r="AM106" s="48"/>
      <c r="AN106" s="48"/>
      <c r="AO106" s="84" t="s">
        <v>648</v>
      </c>
      <c r="AP106" s="94" t="s">
        <v>648</v>
      </c>
      <c r="AQ106" s="94"/>
      <c r="AR106" s="94"/>
      <c r="AS106" s="94" t="s">
        <v>301</v>
      </c>
      <c r="AT106" s="94"/>
      <c r="AU106" s="94"/>
      <c r="AV106" s="48"/>
      <c r="AW106" s="48"/>
      <c r="AX106" s="48"/>
      <c r="AY106" s="48"/>
      <c r="AZ106" s="48"/>
      <c r="BA106" s="84" t="s">
        <v>1127</v>
      </c>
      <c r="BB106" s="94"/>
      <c r="BC106" s="94"/>
      <c r="BD106" s="48"/>
      <c r="BE106" s="48"/>
      <c r="BF106" s="48"/>
      <c r="BG106" s="48"/>
      <c r="BH106" s="48"/>
      <c r="BI106" s="48"/>
      <c r="BJ106" s="48"/>
      <c r="BK106" s="48"/>
      <c r="BL106" s="48"/>
      <c r="BM106" s="48"/>
      <c r="BN106" s="48"/>
      <c r="BO106" s="84" t="s">
        <v>301</v>
      </c>
      <c r="BP106" s="84" t="s">
        <v>301</v>
      </c>
      <c r="BQ106" s="84" t="s">
        <v>1126</v>
      </c>
      <c r="BR106" s="84" t="s">
        <v>1127</v>
      </c>
      <c r="BS106" s="94"/>
      <c r="BT106" s="84"/>
      <c r="BU106" s="94"/>
      <c r="BV106" s="94"/>
      <c r="BW106" s="94"/>
      <c r="BX106" s="94"/>
      <c r="BY106" s="94"/>
      <c r="BZ106" s="94"/>
      <c r="CA106" s="84" t="s">
        <v>1234</v>
      </c>
      <c r="CB106" s="84" t="s">
        <v>301</v>
      </c>
      <c r="CC106" s="94"/>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row>
    <row r="107" spans="1:146" s="13" customFormat="1">
      <c r="A107" s="48" t="s">
        <v>787</v>
      </c>
      <c r="B107" s="48">
        <v>1</v>
      </c>
      <c r="C107" s="48" t="s">
        <v>375</v>
      </c>
      <c r="D107" s="48" t="s">
        <v>389</v>
      </c>
      <c r="E107" s="48">
        <v>2</v>
      </c>
      <c r="F107" s="48" t="s">
        <v>788</v>
      </c>
      <c r="G107" s="48" t="s">
        <v>789</v>
      </c>
      <c r="H107" s="49" t="s">
        <v>708</v>
      </c>
      <c r="I107" s="48">
        <v>1</v>
      </c>
      <c r="J107" s="50" t="s">
        <v>439</v>
      </c>
      <c r="K107" s="50" t="s">
        <v>790</v>
      </c>
      <c r="L107" s="48" t="s">
        <v>791</v>
      </c>
      <c r="M107" s="51"/>
      <c r="N107" s="48"/>
      <c r="O107" s="53">
        <v>39</v>
      </c>
      <c r="P107" s="87"/>
      <c r="Q107" s="87"/>
      <c r="R107" s="84">
        <v>89.9</v>
      </c>
      <c r="S107" s="48">
        <v>6.25</v>
      </c>
      <c r="T107" s="8">
        <f>U107/S107</f>
        <v>0.54400000000000004</v>
      </c>
      <c r="U107" s="84">
        <v>3.4</v>
      </c>
      <c r="V107" s="48"/>
      <c r="W107" s="48"/>
      <c r="X107" s="85">
        <v>0.1</v>
      </c>
      <c r="Y107" s="85"/>
      <c r="Z107" s="48"/>
      <c r="AA107" s="48"/>
      <c r="AB107" s="48"/>
      <c r="AC107" s="48"/>
      <c r="AD107" s="48"/>
      <c r="AE107" s="84"/>
      <c r="AF107" s="48">
        <v>2.2000000000000002</v>
      </c>
      <c r="AG107" s="48"/>
      <c r="AH107" s="84">
        <v>0.6</v>
      </c>
      <c r="AI107" s="84">
        <v>22</v>
      </c>
      <c r="AJ107" s="84">
        <v>1.3</v>
      </c>
      <c r="AK107" s="84">
        <v>0.4</v>
      </c>
      <c r="AL107" s="48"/>
      <c r="AM107" s="48"/>
      <c r="AN107" s="48"/>
      <c r="AO107" s="84"/>
      <c r="AP107" s="48"/>
      <c r="AQ107" s="48"/>
      <c r="AR107" s="48">
        <v>0</v>
      </c>
      <c r="AS107" s="48"/>
      <c r="AT107" s="48"/>
      <c r="AU107" s="48"/>
      <c r="AV107" s="48"/>
      <c r="AW107" s="48"/>
      <c r="AX107" s="48"/>
      <c r="AY107" s="48"/>
      <c r="AZ107" s="48"/>
      <c r="BA107" s="84"/>
      <c r="BB107" s="48"/>
      <c r="BC107" s="48"/>
      <c r="BD107" s="48"/>
      <c r="BE107" s="48"/>
      <c r="BF107" s="48"/>
      <c r="BG107" s="48"/>
      <c r="BH107" s="48"/>
      <c r="BI107" s="48"/>
      <c r="BJ107" s="48"/>
      <c r="BK107" s="48"/>
      <c r="BL107" s="48"/>
      <c r="BM107" s="48"/>
      <c r="BN107" s="48"/>
      <c r="BO107" s="84">
        <v>0.06</v>
      </c>
      <c r="BP107" s="84">
        <v>0.08</v>
      </c>
      <c r="BQ107" s="84">
        <v>0.9</v>
      </c>
      <c r="BR107" s="84"/>
      <c r="BS107" s="48"/>
      <c r="BT107" s="84"/>
      <c r="BU107" s="48"/>
      <c r="BV107" s="48"/>
      <c r="BW107" s="48"/>
      <c r="BX107" s="48"/>
      <c r="BY107" s="48"/>
      <c r="BZ107" s="48"/>
      <c r="CA107" s="84"/>
      <c r="CB107" s="84"/>
      <c r="CC107" s="48">
        <v>13</v>
      </c>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row>
    <row r="108" spans="1:146" s="13" customFormat="1">
      <c r="A108" s="48" t="s">
        <v>787</v>
      </c>
      <c r="B108" s="48">
        <v>2</v>
      </c>
      <c r="C108" s="48" t="s">
        <v>375</v>
      </c>
      <c r="D108" s="48" t="s">
        <v>389</v>
      </c>
      <c r="E108" s="48">
        <v>1</v>
      </c>
      <c r="F108" s="48" t="s">
        <v>788</v>
      </c>
      <c r="G108" s="48" t="s">
        <v>789</v>
      </c>
      <c r="H108" s="49" t="s">
        <v>708</v>
      </c>
      <c r="I108" s="48">
        <v>1</v>
      </c>
      <c r="J108" s="50" t="s">
        <v>512</v>
      </c>
      <c r="K108" s="50" t="s">
        <v>792</v>
      </c>
      <c r="L108" s="48" t="s">
        <v>793</v>
      </c>
      <c r="M108" s="51"/>
      <c r="N108" s="48"/>
      <c r="O108" s="53">
        <v>46</v>
      </c>
      <c r="P108" s="87"/>
      <c r="Q108" s="87"/>
      <c r="R108" s="84">
        <v>88.2</v>
      </c>
      <c r="S108" s="48">
        <v>6.25</v>
      </c>
      <c r="T108" s="8">
        <f>U108/S108</f>
        <v>0.68799999999999994</v>
      </c>
      <c r="U108" s="84">
        <v>4.3</v>
      </c>
      <c r="V108" s="48"/>
      <c r="W108" s="48"/>
      <c r="X108" s="85">
        <v>0.2</v>
      </c>
      <c r="Y108" s="85"/>
      <c r="Z108" s="48"/>
      <c r="AA108" s="48"/>
      <c r="AB108" s="48"/>
      <c r="AC108" s="48"/>
      <c r="AD108" s="48"/>
      <c r="AE108" s="84"/>
      <c r="AF108" s="48">
        <v>2.6</v>
      </c>
      <c r="AG108" s="48"/>
      <c r="AH108" s="84">
        <v>0.6</v>
      </c>
      <c r="AI108" s="84">
        <v>29</v>
      </c>
      <c r="AJ108" s="84">
        <v>1.4</v>
      </c>
      <c r="AK108" s="84">
        <v>0.5</v>
      </c>
      <c r="AL108" s="48"/>
      <c r="AM108" s="48"/>
      <c r="AN108" s="48"/>
      <c r="AO108" s="84"/>
      <c r="AP108" s="48"/>
      <c r="AQ108" s="48">
        <v>5</v>
      </c>
      <c r="AR108" s="48">
        <v>0</v>
      </c>
      <c r="AS108" s="48"/>
      <c r="AT108" s="48"/>
      <c r="AU108" s="48">
        <v>28</v>
      </c>
      <c r="AV108" s="48"/>
      <c r="AW108" s="48"/>
      <c r="AX108" s="48"/>
      <c r="AY108" s="48"/>
      <c r="AZ108" s="48"/>
      <c r="BA108" s="84"/>
      <c r="BB108" s="48"/>
      <c r="BC108" s="48"/>
      <c r="BD108" s="48"/>
      <c r="BE108" s="48"/>
      <c r="BF108" s="48"/>
      <c r="BG108" s="48"/>
      <c r="BH108" s="48"/>
      <c r="BI108" s="48"/>
      <c r="BJ108" s="48"/>
      <c r="BK108" s="48"/>
      <c r="BL108" s="48"/>
      <c r="BM108" s="48"/>
      <c r="BN108" s="48"/>
      <c r="BO108" s="84">
        <v>0.11</v>
      </c>
      <c r="BP108" s="84">
        <v>0.14000000000000001</v>
      </c>
      <c r="BQ108" s="84">
        <v>0.8</v>
      </c>
      <c r="BR108" s="84"/>
      <c r="BS108" s="48"/>
      <c r="BT108" s="84"/>
      <c r="BU108" s="48"/>
      <c r="BV108" s="48"/>
      <c r="BW108" s="48"/>
      <c r="BX108" s="48"/>
      <c r="BY108" s="48"/>
      <c r="BZ108" s="48"/>
      <c r="CA108" s="84"/>
      <c r="CB108" s="84"/>
      <c r="CC108" s="48">
        <v>23</v>
      </c>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row>
    <row r="109" spans="1:146" s="13" customFormat="1">
      <c r="A109" s="48" t="s">
        <v>787</v>
      </c>
      <c r="B109" s="48">
        <v>3</v>
      </c>
      <c r="C109" s="48" t="s">
        <v>375</v>
      </c>
      <c r="D109" s="48" t="s">
        <v>389</v>
      </c>
      <c r="E109" s="48">
        <v>3</v>
      </c>
      <c r="F109" s="48" t="s">
        <v>788</v>
      </c>
      <c r="G109" s="48" t="s">
        <v>789</v>
      </c>
      <c r="H109" s="49" t="s">
        <v>708</v>
      </c>
      <c r="I109" s="48">
        <v>1</v>
      </c>
      <c r="J109" s="50" t="s">
        <v>456</v>
      </c>
      <c r="K109" s="50" t="s">
        <v>794</v>
      </c>
      <c r="L109" s="48" t="s">
        <v>795</v>
      </c>
      <c r="M109" s="51"/>
      <c r="N109" s="48"/>
      <c r="O109" s="53">
        <v>64</v>
      </c>
      <c r="P109" s="87"/>
      <c r="Q109" s="87"/>
      <c r="R109" s="84">
        <v>83.5</v>
      </c>
      <c r="S109" s="48">
        <v>6.25</v>
      </c>
      <c r="T109" s="8">
        <f>U109/S109</f>
        <v>0.91200000000000003</v>
      </c>
      <c r="U109" s="84">
        <v>5.7</v>
      </c>
      <c r="V109" s="48"/>
      <c r="W109" s="48"/>
      <c r="X109" s="85">
        <v>0.1</v>
      </c>
      <c r="Y109" s="85"/>
      <c r="Z109" s="48"/>
      <c r="AA109" s="48"/>
      <c r="AB109" s="48"/>
      <c r="AC109" s="48"/>
      <c r="AD109" s="48"/>
      <c r="AE109" s="84"/>
      <c r="AF109" s="48">
        <v>2.7</v>
      </c>
      <c r="AG109" s="48"/>
      <c r="AH109" s="84">
        <v>0.7</v>
      </c>
      <c r="AI109" s="84">
        <v>32</v>
      </c>
      <c r="AJ109" s="84">
        <v>1.1000000000000001</v>
      </c>
      <c r="AK109" s="84"/>
      <c r="AL109" s="48"/>
      <c r="AM109" s="48"/>
      <c r="AN109" s="48"/>
      <c r="AO109" s="84"/>
      <c r="AP109" s="48"/>
      <c r="AQ109" s="48">
        <v>4</v>
      </c>
      <c r="AR109" s="48">
        <v>0</v>
      </c>
      <c r="AS109" s="48"/>
      <c r="AT109" s="48"/>
      <c r="AU109" s="48">
        <v>25</v>
      </c>
      <c r="AV109" s="48"/>
      <c r="AW109" s="48"/>
      <c r="AX109" s="48"/>
      <c r="AY109" s="48"/>
      <c r="AZ109" s="48"/>
      <c r="BA109" s="84"/>
      <c r="BB109" s="48"/>
      <c r="BC109" s="48"/>
      <c r="BD109" s="48"/>
      <c r="BE109" s="48"/>
      <c r="BF109" s="48"/>
      <c r="BG109" s="48"/>
      <c r="BH109" s="48"/>
      <c r="BI109" s="48"/>
      <c r="BJ109" s="48"/>
      <c r="BK109" s="48"/>
      <c r="BL109" s="48"/>
      <c r="BM109" s="48"/>
      <c r="BN109" s="48"/>
      <c r="BO109" s="84">
        <v>0.13</v>
      </c>
      <c r="BP109" s="84">
        <v>0.15</v>
      </c>
      <c r="BQ109" s="84">
        <v>1</v>
      </c>
      <c r="BR109" s="84"/>
      <c r="BS109" s="48"/>
      <c r="BT109" s="84"/>
      <c r="BU109" s="48"/>
      <c r="BV109" s="48"/>
      <c r="BW109" s="48"/>
      <c r="BX109" s="48"/>
      <c r="BY109" s="48"/>
      <c r="BZ109" s="48"/>
      <c r="CA109" s="84"/>
      <c r="CB109" s="84"/>
      <c r="CC109" s="48">
        <v>41</v>
      </c>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row>
    <row r="110" spans="1:146" s="19" customFormat="1" ht="14.25" customHeight="1">
      <c r="A110" s="86" t="s">
        <v>787</v>
      </c>
      <c r="B110" s="48" t="s">
        <v>646</v>
      </c>
      <c r="C110" s="48"/>
      <c r="D110" s="48"/>
      <c r="E110" s="48"/>
      <c r="F110" s="48" t="s">
        <v>788</v>
      </c>
      <c r="G110" s="48" t="s">
        <v>789</v>
      </c>
      <c r="H110" s="49" t="s">
        <v>708</v>
      </c>
      <c r="I110" s="48"/>
      <c r="J110" s="50"/>
      <c r="K110" s="50"/>
      <c r="L110" s="48"/>
      <c r="M110" s="51">
        <f>R110+U110+X110+Y110+AE110+AG110+AH110</f>
        <v>100.00000000000001</v>
      </c>
      <c r="N110" s="52"/>
      <c r="O110" s="53">
        <f>AVERAGE(O107:O109)</f>
        <v>49.666666666666664</v>
      </c>
      <c r="P110" s="87">
        <f>U110*17+X110*37+Y110*17+AG110*29+AE110*8</f>
        <v>186.99999999999997</v>
      </c>
      <c r="Q110" s="87">
        <f>(U110*4)+(X110*9)+(Y110*4)+(AG110*7)+(AE110*2)</f>
        <v>44.333333333333329</v>
      </c>
      <c r="R110" s="88">
        <f>AVERAGE(R107:R109)</f>
        <v>87.2</v>
      </c>
      <c r="S110" s="48">
        <v>6.25</v>
      </c>
      <c r="T110" s="52">
        <f>AVERAGE(T107:T109)</f>
        <v>0.71466666666666667</v>
      </c>
      <c r="U110" s="89">
        <f>S110*T110</f>
        <v>4.4666666666666668</v>
      </c>
      <c r="V110" s="52">
        <f>U110</f>
        <v>4.4666666666666668</v>
      </c>
      <c r="W110" s="7">
        <v>0</v>
      </c>
      <c r="X110" s="98">
        <f>AVERAGE(X107:X109)</f>
        <v>0.13333333333333333</v>
      </c>
      <c r="Y110" s="66">
        <f>100-R110-U110-X110-AE110-AH110</f>
        <v>5.0666666666666647</v>
      </c>
      <c r="Z110" s="52"/>
      <c r="AA110" s="23"/>
      <c r="AB110" s="23"/>
      <c r="AC110" s="23"/>
      <c r="AD110" s="23"/>
      <c r="AE110" s="88">
        <f>AF110</f>
        <v>2.5000000000000004</v>
      </c>
      <c r="AF110" s="51">
        <f>AVERAGE(AF107:AF109)</f>
        <v>2.5000000000000004</v>
      </c>
      <c r="AG110" s="23">
        <v>0</v>
      </c>
      <c r="AH110" s="88">
        <f>AVERAGE(AH107:AH109)</f>
        <v>0.6333333333333333</v>
      </c>
      <c r="AI110" s="88">
        <f>AVERAGE(AI107:AI109)</f>
        <v>27.666666666666668</v>
      </c>
      <c r="AJ110" s="88">
        <f>AVERAGE(AJ107:AJ109)</f>
        <v>1.2666666666666668</v>
      </c>
      <c r="AK110" s="88">
        <f>AVERAGE(AK107:AK109)</f>
        <v>0.45</v>
      </c>
      <c r="AL110" s="52"/>
      <c r="AM110" s="52"/>
      <c r="AN110" s="26"/>
      <c r="AO110" s="89">
        <f>AR110+(AS110/12)</f>
        <v>2.2083333333333335</v>
      </c>
      <c r="AP110" s="27"/>
      <c r="AQ110" s="52"/>
      <c r="AR110" s="52">
        <f>AVERAGE(AR107:AR109)</f>
        <v>0</v>
      </c>
      <c r="AS110" s="52">
        <f>AU110</f>
        <v>26.5</v>
      </c>
      <c r="AT110" s="27"/>
      <c r="AU110" s="52">
        <f>AVERAGE(AU107:AU109)</f>
        <v>26.5</v>
      </c>
      <c r="AV110" s="27"/>
      <c r="AW110" s="27"/>
      <c r="AX110" s="48"/>
      <c r="AY110" s="27"/>
      <c r="AZ110" s="27"/>
      <c r="BA110" s="67">
        <v>0</v>
      </c>
      <c r="BB110" s="27"/>
      <c r="BC110" s="23"/>
      <c r="BD110" s="25"/>
      <c r="BE110" s="25"/>
      <c r="BF110" s="25"/>
      <c r="BG110" s="25"/>
      <c r="BH110" s="92"/>
      <c r="BI110" s="26"/>
      <c r="BJ110" s="26"/>
      <c r="BK110" s="26"/>
      <c r="BL110" s="26"/>
      <c r="BM110" s="26"/>
      <c r="BN110" s="27"/>
      <c r="BO110" s="89">
        <f>AVERAGE(BO107:BO109)</f>
        <v>9.9999999999999992E-2</v>
      </c>
      <c r="BP110" s="89">
        <f>AVERAGE(BP107:BP109)</f>
        <v>0.12333333333333334</v>
      </c>
      <c r="BQ110" s="89">
        <f>AVERAGE(BQ107:BQ109)</f>
        <v>0.9</v>
      </c>
      <c r="BR110" s="84">
        <v>8.7999999999999995E-2</v>
      </c>
      <c r="BS110" s="50"/>
      <c r="BT110" s="84">
        <f>BV110</f>
        <v>61</v>
      </c>
      <c r="BU110" s="26"/>
      <c r="BV110" s="48">
        <v>61</v>
      </c>
      <c r="BW110" s="48">
        <v>0</v>
      </c>
      <c r="BX110" s="48">
        <v>61</v>
      </c>
      <c r="BY110" s="48">
        <v>61</v>
      </c>
      <c r="BZ110" s="23"/>
      <c r="CA110" s="71">
        <v>0</v>
      </c>
      <c r="CB110" s="71">
        <f>CC110</f>
        <v>25.666666666666668</v>
      </c>
      <c r="CC110" s="52">
        <f>AVERAGE(CC107:CC109)</f>
        <v>25.666666666666668</v>
      </c>
      <c r="CD110" s="25"/>
      <c r="CE110" s="25"/>
      <c r="CF110" s="25"/>
      <c r="CG110" s="23"/>
      <c r="CH110" s="25"/>
      <c r="CI110" s="25"/>
      <c r="CJ110" s="27"/>
      <c r="CK110" s="26"/>
      <c r="CL110" s="26"/>
      <c r="CM110" s="26"/>
      <c r="CN110" s="26"/>
      <c r="CO110" s="24"/>
      <c r="CP110" s="24"/>
      <c r="CQ110" s="25"/>
      <c r="CR110" s="24"/>
      <c r="CS110" s="25"/>
      <c r="CT110" s="24"/>
      <c r="CU110" s="25"/>
      <c r="CV110" s="25"/>
      <c r="CW110" s="25"/>
      <c r="CX110" s="26"/>
      <c r="CY110" s="26"/>
      <c r="CZ110" s="24"/>
      <c r="DA110" s="25"/>
      <c r="DB110" s="26"/>
      <c r="DC110" s="25"/>
      <c r="DD110" s="25"/>
      <c r="DE110" s="25"/>
      <c r="DF110" s="26"/>
      <c r="DG110" s="26"/>
      <c r="DH110" s="25"/>
      <c r="DI110" s="25"/>
      <c r="DJ110" s="25"/>
      <c r="DK110" s="25"/>
      <c r="DL110" s="25"/>
      <c r="DM110" s="26"/>
      <c r="DN110" s="26"/>
      <c r="DO110" s="25"/>
      <c r="DP110" s="27"/>
      <c r="DQ110" s="27"/>
      <c r="DR110" s="27"/>
      <c r="DS110" s="27"/>
      <c r="DT110" s="27"/>
      <c r="DU110" s="27"/>
      <c r="DV110" s="27"/>
      <c r="DW110" s="27"/>
      <c r="DX110" s="27"/>
      <c r="DY110" s="27"/>
      <c r="DZ110" s="27"/>
      <c r="EA110" s="27"/>
      <c r="EB110" s="27"/>
      <c r="EC110" s="27"/>
      <c r="ED110" s="27"/>
      <c r="EE110" s="27"/>
      <c r="EF110" s="27"/>
      <c r="EG110" s="27"/>
      <c r="EH110" s="20"/>
      <c r="EI110" s="20"/>
      <c r="EJ110" s="20"/>
      <c r="EK110" s="20"/>
      <c r="EL110" s="20"/>
      <c r="EM110" s="20"/>
      <c r="EN110" s="20"/>
      <c r="EO110" s="20"/>
      <c r="EP110" s="20"/>
    </row>
    <row r="111" spans="1:146" s="13" customFormat="1">
      <c r="A111" s="93"/>
      <c r="B111" s="94"/>
      <c r="C111" s="94"/>
      <c r="D111" s="94"/>
      <c r="E111" s="94"/>
      <c r="F111" s="94"/>
      <c r="G111" s="94"/>
      <c r="H111" s="95"/>
      <c r="I111" s="94"/>
      <c r="J111" s="96"/>
      <c r="K111" s="96"/>
      <c r="L111" s="94"/>
      <c r="M111" s="94"/>
      <c r="N111" s="94"/>
      <c r="O111" s="97"/>
      <c r="P111" s="84" t="s">
        <v>1349</v>
      </c>
      <c r="Q111" s="84" t="s">
        <v>1349</v>
      </c>
      <c r="R111" s="84" t="s">
        <v>1349</v>
      </c>
      <c r="S111" s="94"/>
      <c r="T111" s="94"/>
      <c r="U111" s="84"/>
      <c r="V111" s="94" t="s">
        <v>416</v>
      </c>
      <c r="W111" s="94" t="s">
        <v>416</v>
      </c>
      <c r="X111" s="85"/>
      <c r="Y111" s="85" t="s">
        <v>301</v>
      </c>
      <c r="Z111" s="48"/>
      <c r="AA111" s="48"/>
      <c r="AB111" s="48"/>
      <c r="AC111" s="48"/>
      <c r="AD111" s="48"/>
      <c r="AE111" s="84" t="s">
        <v>648</v>
      </c>
      <c r="AF111" s="94"/>
      <c r="AG111" s="94" t="s">
        <v>647</v>
      </c>
      <c r="AH111" s="84" t="s">
        <v>648</v>
      </c>
      <c r="AI111" s="84" t="s">
        <v>648</v>
      </c>
      <c r="AJ111" s="84" t="s">
        <v>648</v>
      </c>
      <c r="AK111" s="84" t="s">
        <v>648</v>
      </c>
      <c r="AL111" s="48"/>
      <c r="AM111" s="48"/>
      <c r="AN111" s="48"/>
      <c r="AO111" s="84" t="s">
        <v>301</v>
      </c>
      <c r="AP111" s="94"/>
      <c r="AQ111" s="94"/>
      <c r="AR111" s="94" t="s">
        <v>301</v>
      </c>
      <c r="AS111" s="94" t="s">
        <v>301</v>
      </c>
      <c r="AT111" s="94"/>
      <c r="AU111" s="94"/>
      <c r="AV111" s="48"/>
      <c r="AW111" s="48"/>
      <c r="AX111" s="48"/>
      <c r="AY111" s="48"/>
      <c r="AZ111" s="48"/>
      <c r="BA111" s="84" t="s">
        <v>1179</v>
      </c>
      <c r="BB111" s="94"/>
      <c r="BC111" s="94"/>
      <c r="BD111" s="48"/>
      <c r="BE111" s="48"/>
      <c r="BF111" s="48"/>
      <c r="BG111" s="48"/>
      <c r="BH111" s="48"/>
      <c r="BI111" s="48"/>
      <c r="BJ111" s="48"/>
      <c r="BK111" s="48"/>
      <c r="BL111" s="48"/>
      <c r="BM111" s="48"/>
      <c r="BN111" s="48"/>
      <c r="BO111" s="84" t="s">
        <v>301</v>
      </c>
      <c r="BP111" s="84" t="s">
        <v>301</v>
      </c>
      <c r="BQ111" s="84" t="s">
        <v>301</v>
      </c>
      <c r="BR111" s="84" t="s">
        <v>1179</v>
      </c>
      <c r="BS111" s="94"/>
      <c r="BT111" s="84" t="s">
        <v>1179</v>
      </c>
      <c r="BU111" s="94"/>
      <c r="BV111" s="94"/>
      <c r="BW111" s="94"/>
      <c r="BX111" s="94"/>
      <c r="BY111" s="94"/>
      <c r="BZ111" s="94"/>
      <c r="CA111" s="84" t="s">
        <v>1179</v>
      </c>
      <c r="CB111" s="84" t="s">
        <v>301</v>
      </c>
      <c r="CC111" s="94"/>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row>
    <row r="112" spans="1:146" s="13" customFormat="1">
      <c r="A112" s="48" t="s">
        <v>796</v>
      </c>
      <c r="B112" s="48">
        <v>1</v>
      </c>
      <c r="C112" s="48" t="s">
        <v>375</v>
      </c>
      <c r="D112" s="48" t="s">
        <v>389</v>
      </c>
      <c r="E112" s="48">
        <v>1</v>
      </c>
      <c r="F112" s="48" t="s">
        <v>797</v>
      </c>
      <c r="G112" s="48" t="s">
        <v>1297</v>
      </c>
      <c r="H112" s="49" t="s">
        <v>798</v>
      </c>
      <c r="I112" s="48">
        <v>1</v>
      </c>
      <c r="J112" s="50" t="s">
        <v>441</v>
      </c>
      <c r="K112" s="50" t="s">
        <v>799</v>
      </c>
      <c r="L112" s="48" t="s">
        <v>800</v>
      </c>
      <c r="M112" s="51"/>
      <c r="N112" s="48">
        <v>66</v>
      </c>
      <c r="O112" s="53">
        <v>16</v>
      </c>
      <c r="P112" s="87"/>
      <c r="Q112" s="87"/>
      <c r="R112" s="84">
        <v>95</v>
      </c>
      <c r="S112" s="48">
        <v>6.25</v>
      </c>
      <c r="T112" s="8">
        <f>U112/S112</f>
        <v>0.128</v>
      </c>
      <c r="U112" s="84">
        <v>0.8</v>
      </c>
      <c r="V112" s="48"/>
      <c r="W112" s="48"/>
      <c r="X112" s="85">
        <v>0.1</v>
      </c>
      <c r="Y112" s="85"/>
      <c r="Z112" s="48"/>
      <c r="AA112" s="48"/>
      <c r="AB112" s="48"/>
      <c r="AC112" s="48"/>
      <c r="AD112" s="48"/>
      <c r="AE112" s="84"/>
      <c r="AF112" s="48"/>
      <c r="AG112" s="48"/>
      <c r="AH112" s="84">
        <v>0.5</v>
      </c>
      <c r="AI112" s="84">
        <v>23</v>
      </c>
      <c r="AJ112" s="84">
        <v>1</v>
      </c>
      <c r="AK112" s="84">
        <v>0.18</v>
      </c>
      <c r="AL112" s="48"/>
      <c r="AM112" s="48"/>
      <c r="AN112" s="48"/>
      <c r="AO112" s="84"/>
      <c r="AP112" s="48"/>
      <c r="AQ112" s="48"/>
      <c r="AR112" s="48">
        <v>0</v>
      </c>
      <c r="AS112" s="48"/>
      <c r="AT112" s="48">
        <v>0</v>
      </c>
      <c r="AU112" s="48">
        <v>138</v>
      </c>
      <c r="AV112" s="48"/>
      <c r="AW112" s="48"/>
      <c r="AX112" s="48"/>
      <c r="AY112" s="48"/>
      <c r="AZ112" s="48"/>
      <c r="BA112" s="84"/>
      <c r="BB112" s="48"/>
      <c r="BC112" s="48">
        <v>0</v>
      </c>
      <c r="BD112" s="48"/>
      <c r="BE112" s="48"/>
      <c r="BF112" s="48"/>
      <c r="BG112" s="48"/>
      <c r="BH112" s="48"/>
      <c r="BI112" s="48"/>
      <c r="BJ112" s="48"/>
      <c r="BK112" s="48"/>
      <c r="BL112" s="48"/>
      <c r="BM112" s="48"/>
      <c r="BN112" s="48"/>
      <c r="BO112" s="84">
        <v>0.03</v>
      </c>
      <c r="BP112" s="84">
        <v>0.04</v>
      </c>
      <c r="BQ112" s="84">
        <v>0.1</v>
      </c>
      <c r="BR112" s="84"/>
      <c r="BS112" s="48">
        <v>0.04</v>
      </c>
      <c r="BT112" s="84"/>
      <c r="BU112" s="48"/>
      <c r="BV112" s="48">
        <v>7</v>
      </c>
      <c r="BW112" s="48">
        <v>0</v>
      </c>
      <c r="BX112" s="48"/>
      <c r="BY112" s="48"/>
      <c r="BZ112" s="48">
        <v>0.4</v>
      </c>
      <c r="CA112" s="84">
        <v>0</v>
      </c>
      <c r="CB112" s="84"/>
      <c r="CC112" s="48">
        <v>5</v>
      </c>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row>
    <row r="113" spans="1:146" s="13" customFormat="1">
      <c r="A113" s="48" t="s">
        <v>796</v>
      </c>
      <c r="B113" s="48">
        <v>2</v>
      </c>
      <c r="C113" s="48" t="s">
        <v>375</v>
      </c>
      <c r="D113" s="48" t="s">
        <v>389</v>
      </c>
      <c r="E113" s="48">
        <v>2</v>
      </c>
      <c r="F113" s="48" t="s">
        <v>797</v>
      </c>
      <c r="G113" s="48" t="s">
        <v>1297</v>
      </c>
      <c r="H113" s="49" t="s">
        <v>798</v>
      </c>
      <c r="I113" s="48">
        <v>1</v>
      </c>
      <c r="J113" s="50" t="s">
        <v>439</v>
      </c>
      <c r="K113" s="50" t="s">
        <v>801</v>
      </c>
      <c r="L113" s="48" t="s">
        <v>800</v>
      </c>
      <c r="M113" s="51"/>
      <c r="N113" s="48"/>
      <c r="O113" s="53">
        <v>23</v>
      </c>
      <c r="P113" s="87"/>
      <c r="Q113" s="87"/>
      <c r="R113" s="84">
        <v>93.9</v>
      </c>
      <c r="S113" s="48">
        <v>6.25</v>
      </c>
      <c r="T113" s="8">
        <f>U113/S113</f>
        <v>0.128</v>
      </c>
      <c r="U113" s="84">
        <v>0.8</v>
      </c>
      <c r="V113" s="48"/>
      <c r="W113" s="48"/>
      <c r="X113" s="85">
        <v>0.1</v>
      </c>
      <c r="Y113" s="85"/>
      <c r="Z113" s="48"/>
      <c r="AA113" s="48"/>
      <c r="AB113" s="48"/>
      <c r="AC113" s="48"/>
      <c r="AD113" s="48"/>
      <c r="AE113" s="84"/>
      <c r="AF113" s="48">
        <v>1</v>
      </c>
      <c r="AG113" s="48"/>
      <c r="AH113" s="84">
        <v>0.5</v>
      </c>
      <c r="AI113" s="84">
        <v>20</v>
      </c>
      <c r="AJ113" s="84">
        <v>0.4</v>
      </c>
      <c r="AK113" s="84">
        <v>0.2</v>
      </c>
      <c r="AL113" s="48"/>
      <c r="AM113" s="48"/>
      <c r="AN113" s="48"/>
      <c r="AO113" s="84"/>
      <c r="AP113" s="48"/>
      <c r="AQ113" s="48">
        <v>9</v>
      </c>
      <c r="AR113" s="48">
        <v>0</v>
      </c>
      <c r="AS113" s="48"/>
      <c r="AT113" s="48"/>
      <c r="AU113" s="48">
        <v>52</v>
      </c>
      <c r="AV113" s="48"/>
      <c r="AW113" s="48"/>
      <c r="AX113" s="48"/>
      <c r="AY113" s="48"/>
      <c r="AZ113" s="48"/>
      <c r="BA113" s="84"/>
      <c r="BB113" s="48"/>
      <c r="BC113" s="48"/>
      <c r="BD113" s="48"/>
      <c r="BE113" s="48"/>
      <c r="BF113" s="48"/>
      <c r="BG113" s="48"/>
      <c r="BH113" s="48"/>
      <c r="BI113" s="48"/>
      <c r="BJ113" s="48"/>
      <c r="BK113" s="48"/>
      <c r="BL113" s="48"/>
      <c r="BM113" s="48"/>
      <c r="BN113" s="48"/>
      <c r="BO113" s="84">
        <v>0.04</v>
      </c>
      <c r="BP113" s="84">
        <v>0.05</v>
      </c>
      <c r="BQ113" s="84">
        <v>0.3</v>
      </c>
      <c r="BR113" s="84"/>
      <c r="BS113" s="48"/>
      <c r="BT113" s="84"/>
      <c r="BU113" s="48"/>
      <c r="BV113" s="48"/>
      <c r="BW113" s="48"/>
      <c r="BX113" s="48"/>
      <c r="BY113" s="48"/>
      <c r="BZ113" s="48"/>
      <c r="CA113" s="84"/>
      <c r="CB113" s="84"/>
      <c r="CC113" s="48">
        <v>12</v>
      </c>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row>
    <row r="114" spans="1:146" s="19" customFormat="1" ht="14.25" customHeight="1">
      <c r="A114" s="86" t="s">
        <v>796</v>
      </c>
      <c r="B114" s="48" t="s">
        <v>646</v>
      </c>
      <c r="C114" s="48"/>
      <c r="D114" s="48"/>
      <c r="E114" s="48"/>
      <c r="F114" s="48" t="s">
        <v>797</v>
      </c>
      <c r="G114" s="48" t="s">
        <v>1297</v>
      </c>
      <c r="H114" s="49" t="s">
        <v>798</v>
      </c>
      <c r="I114" s="48"/>
      <c r="J114" s="50"/>
      <c r="K114" s="50"/>
      <c r="L114" s="48" t="s">
        <v>800</v>
      </c>
      <c r="M114" s="51">
        <f>R114+U114+X114+Y114+AE114+AG114+AH114</f>
        <v>99.999999999999986</v>
      </c>
      <c r="N114" s="52">
        <f>AVERAGE(N112:N113)</f>
        <v>66</v>
      </c>
      <c r="O114" s="53">
        <f>AVERAGE(O112:O113)</f>
        <v>19.5</v>
      </c>
      <c r="P114" s="87">
        <f>U114*17+X114*37+Y114*17+AG114*29+AE114*8</f>
        <v>78.849999999999966</v>
      </c>
      <c r="Q114" s="87">
        <f>(U114*4)+(X114*9)+(Y114*4)+(AG114*7)+(AE114*2)</f>
        <v>18.699999999999992</v>
      </c>
      <c r="R114" s="88">
        <f>AVERAGE(R112:R113)</f>
        <v>94.45</v>
      </c>
      <c r="S114" s="48">
        <v>6.25</v>
      </c>
      <c r="T114" s="52">
        <f>AVERAGE(T112:T113)</f>
        <v>0.128</v>
      </c>
      <c r="U114" s="89">
        <f>S114*T114</f>
        <v>0.8</v>
      </c>
      <c r="V114" s="52">
        <f>U114</f>
        <v>0.8</v>
      </c>
      <c r="W114" s="7">
        <v>0</v>
      </c>
      <c r="X114" s="98">
        <f>AVERAGE(X112:X113)</f>
        <v>0.1</v>
      </c>
      <c r="Y114" s="66">
        <f>100-R114-U114-X114-AE114-AH114</f>
        <v>3.1499999999999977</v>
      </c>
      <c r="Z114" s="52"/>
      <c r="AA114" s="23"/>
      <c r="AB114" s="23"/>
      <c r="AC114" s="23"/>
      <c r="AD114" s="23"/>
      <c r="AE114" s="88">
        <f>AF114</f>
        <v>1</v>
      </c>
      <c r="AF114" s="51">
        <f>AVERAGE(AF112:AF113)</f>
        <v>1</v>
      </c>
      <c r="AG114" s="23">
        <v>0</v>
      </c>
      <c r="AH114" s="88">
        <f>AVERAGE(AH112:AH113)</f>
        <v>0.5</v>
      </c>
      <c r="AI114" s="88">
        <f>AVERAGE(AI112:AI113)</f>
        <v>21.5</v>
      </c>
      <c r="AJ114" s="88">
        <f>AVERAGE(AJ112:AJ113)</f>
        <v>0.7</v>
      </c>
      <c r="AK114" s="88">
        <f>AVERAGE(AK112:AK113)</f>
        <v>0.19</v>
      </c>
      <c r="AL114" s="52"/>
      <c r="AM114" s="52"/>
      <c r="AN114" s="26"/>
      <c r="AO114" s="89">
        <f>AR114+(AS114/12)</f>
        <v>7.916666666666667</v>
      </c>
      <c r="AP114" s="51"/>
      <c r="AQ114" s="52"/>
      <c r="AR114" s="51">
        <f>AVERAGE(AR112:AR113)</f>
        <v>0</v>
      </c>
      <c r="AS114" s="52">
        <f>AU114</f>
        <v>95</v>
      </c>
      <c r="AT114" s="27"/>
      <c r="AU114" s="52">
        <f>AVERAGE(AU112:AU113)</f>
        <v>95</v>
      </c>
      <c r="AV114" s="27"/>
      <c r="AW114" s="27"/>
      <c r="AX114" s="48"/>
      <c r="AY114" s="27"/>
      <c r="AZ114" s="27"/>
      <c r="BA114" s="67">
        <v>0</v>
      </c>
      <c r="BB114" s="27"/>
      <c r="BC114" s="23"/>
      <c r="BD114" s="25"/>
      <c r="BE114" s="25"/>
      <c r="BF114" s="25"/>
      <c r="BG114" s="25"/>
      <c r="BH114" s="92"/>
      <c r="BI114" s="26"/>
      <c r="BJ114" s="26"/>
      <c r="BK114" s="26"/>
      <c r="BL114" s="26"/>
      <c r="BM114" s="26"/>
      <c r="BN114" s="27"/>
      <c r="BO114" s="89">
        <f>AVERAGE(BO112:BO113)</f>
        <v>3.5000000000000003E-2</v>
      </c>
      <c r="BP114" s="89">
        <f>AVERAGE(BP112:BP113)</f>
        <v>4.4999999999999998E-2</v>
      </c>
      <c r="BQ114" s="89">
        <f>AVERAGE(BQ112:BQ113)</f>
        <v>0.2</v>
      </c>
      <c r="BR114" s="84">
        <v>0.04</v>
      </c>
      <c r="BS114" s="48"/>
      <c r="BT114" s="84">
        <f>BV114</f>
        <v>7</v>
      </c>
      <c r="BU114" s="48"/>
      <c r="BV114" s="48">
        <v>7</v>
      </c>
      <c r="BW114" s="48">
        <v>0</v>
      </c>
      <c r="BX114" s="48"/>
      <c r="BY114" s="48"/>
      <c r="BZ114" s="23">
        <v>0.4</v>
      </c>
      <c r="CA114" s="71">
        <v>0</v>
      </c>
      <c r="CB114" s="71">
        <f>CC114</f>
        <v>8.5</v>
      </c>
      <c r="CC114" s="52">
        <f>AVERAGE(CC112:CC113)</f>
        <v>8.5</v>
      </c>
      <c r="CD114" s="25"/>
      <c r="CE114" s="25"/>
      <c r="CF114" s="25"/>
      <c r="CG114" s="23"/>
      <c r="CH114" s="25"/>
      <c r="CI114" s="25"/>
      <c r="CJ114" s="27"/>
      <c r="CK114" s="26"/>
      <c r="CL114" s="26"/>
      <c r="CM114" s="26"/>
      <c r="CN114" s="26"/>
      <c r="CO114" s="24"/>
      <c r="CP114" s="24"/>
      <c r="CQ114" s="25"/>
      <c r="CR114" s="24"/>
      <c r="CS114" s="25"/>
      <c r="CT114" s="24"/>
      <c r="CU114" s="25"/>
      <c r="CV114" s="25"/>
      <c r="CW114" s="25"/>
      <c r="CX114" s="26"/>
      <c r="CY114" s="26"/>
      <c r="CZ114" s="24"/>
      <c r="DA114" s="25"/>
      <c r="DB114" s="26"/>
      <c r="DC114" s="25"/>
      <c r="DD114" s="25"/>
      <c r="DE114" s="25"/>
      <c r="DF114" s="26"/>
      <c r="DG114" s="26"/>
      <c r="DH114" s="25"/>
      <c r="DI114" s="25"/>
      <c r="DJ114" s="25"/>
      <c r="DK114" s="25"/>
      <c r="DL114" s="25"/>
      <c r="DM114" s="26"/>
      <c r="DN114" s="26"/>
      <c r="DO114" s="25"/>
      <c r="DP114" s="27"/>
      <c r="DQ114" s="27"/>
      <c r="DR114" s="27"/>
      <c r="DS114" s="27"/>
      <c r="DT114" s="27"/>
      <c r="DU114" s="27"/>
      <c r="DV114" s="27"/>
      <c r="DW114" s="27"/>
      <c r="DX114" s="27"/>
      <c r="DY114" s="27"/>
      <c r="DZ114" s="27"/>
      <c r="EA114" s="27"/>
      <c r="EB114" s="27"/>
      <c r="EC114" s="27"/>
      <c r="ED114" s="27"/>
      <c r="EE114" s="27"/>
      <c r="EF114" s="27"/>
      <c r="EG114" s="27"/>
      <c r="EH114" s="20"/>
      <c r="EI114" s="20"/>
      <c r="EJ114" s="20"/>
      <c r="EK114" s="20"/>
      <c r="EL114" s="20"/>
      <c r="EM114" s="20"/>
      <c r="EN114" s="20"/>
      <c r="EO114" s="20"/>
      <c r="EP114" s="20"/>
    </row>
    <row r="115" spans="1:146" s="13" customFormat="1">
      <c r="A115" s="93"/>
      <c r="B115" s="94"/>
      <c r="C115" s="94"/>
      <c r="D115" s="94"/>
      <c r="E115" s="94"/>
      <c r="F115" s="94"/>
      <c r="G115" s="94"/>
      <c r="H115" s="95"/>
      <c r="I115" s="94"/>
      <c r="J115" s="96"/>
      <c r="K115" s="96"/>
      <c r="L115" s="94"/>
      <c r="M115" s="94"/>
      <c r="N115" s="94"/>
      <c r="O115" s="97"/>
      <c r="P115" s="84" t="s">
        <v>1349</v>
      </c>
      <c r="Q115" s="84" t="s">
        <v>1349</v>
      </c>
      <c r="R115" s="84" t="s">
        <v>1349</v>
      </c>
      <c r="S115" s="94"/>
      <c r="T115" s="94"/>
      <c r="U115" s="84"/>
      <c r="V115" s="94" t="s">
        <v>416</v>
      </c>
      <c r="W115" s="94" t="s">
        <v>416</v>
      </c>
      <c r="X115" s="85"/>
      <c r="Y115" s="85" t="s">
        <v>301</v>
      </c>
      <c r="Z115" s="48"/>
      <c r="AA115" s="48"/>
      <c r="AB115" s="48"/>
      <c r="AC115" s="48"/>
      <c r="AD115" s="48"/>
      <c r="AE115" s="84" t="s">
        <v>301</v>
      </c>
      <c r="AF115" s="94"/>
      <c r="AG115" s="94" t="s">
        <v>647</v>
      </c>
      <c r="AH115" s="84" t="s">
        <v>648</v>
      </c>
      <c r="AI115" s="84" t="s">
        <v>648</v>
      </c>
      <c r="AJ115" s="84" t="s">
        <v>648</v>
      </c>
      <c r="AK115" s="84" t="s">
        <v>648</v>
      </c>
      <c r="AL115" s="48"/>
      <c r="AM115" s="48"/>
      <c r="AN115" s="48"/>
      <c r="AO115" s="84" t="s">
        <v>648</v>
      </c>
      <c r="AP115" s="94"/>
      <c r="AQ115" s="94"/>
      <c r="AR115" s="94"/>
      <c r="AS115" s="94" t="s">
        <v>301</v>
      </c>
      <c r="AT115" s="94"/>
      <c r="AU115" s="94"/>
      <c r="AV115" s="48"/>
      <c r="AW115" s="48"/>
      <c r="AX115" s="48"/>
      <c r="AY115" s="48"/>
      <c r="AZ115" s="48"/>
      <c r="BA115" s="84" t="s">
        <v>1180</v>
      </c>
      <c r="BB115" s="94"/>
      <c r="BC115" s="94"/>
      <c r="BD115" s="48"/>
      <c r="BE115" s="48"/>
      <c r="BF115" s="48"/>
      <c r="BG115" s="48"/>
      <c r="BH115" s="48"/>
      <c r="BI115" s="48"/>
      <c r="BJ115" s="48"/>
      <c r="BK115" s="48"/>
      <c r="BL115" s="48"/>
      <c r="BM115" s="48"/>
      <c r="BN115" s="48"/>
      <c r="BO115" s="84" t="s">
        <v>301</v>
      </c>
      <c r="BP115" s="84" t="s">
        <v>301</v>
      </c>
      <c r="BQ115" s="84" t="s">
        <v>301</v>
      </c>
      <c r="BR115" s="84" t="s">
        <v>1180</v>
      </c>
      <c r="BS115" s="94"/>
      <c r="BT115" s="84" t="s">
        <v>1180</v>
      </c>
      <c r="BU115" s="94"/>
      <c r="BV115" s="94" t="s">
        <v>1180</v>
      </c>
      <c r="BW115" s="94"/>
      <c r="BX115" s="94"/>
      <c r="BY115" s="94"/>
      <c r="BZ115" s="94" t="s">
        <v>1180</v>
      </c>
      <c r="CA115" s="84" t="s">
        <v>1180</v>
      </c>
      <c r="CB115" s="84" t="s">
        <v>301</v>
      </c>
      <c r="CC115" s="94"/>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row>
    <row r="116" spans="1:146" s="13" customFormat="1">
      <c r="A116" s="48" t="s">
        <v>802</v>
      </c>
      <c r="B116" s="48">
        <v>1</v>
      </c>
      <c r="C116" s="48" t="s">
        <v>375</v>
      </c>
      <c r="D116" s="48" t="s">
        <v>389</v>
      </c>
      <c r="E116" s="48">
        <v>1</v>
      </c>
      <c r="F116" s="48" t="s">
        <v>803</v>
      </c>
      <c r="G116" s="48" t="s">
        <v>804</v>
      </c>
      <c r="H116" s="49" t="s">
        <v>454</v>
      </c>
      <c r="I116" s="48">
        <v>2</v>
      </c>
      <c r="J116" s="50" t="s">
        <v>439</v>
      </c>
      <c r="K116" s="50" t="s">
        <v>806</v>
      </c>
      <c r="L116" s="48" t="s">
        <v>807</v>
      </c>
      <c r="M116" s="51"/>
      <c r="N116" s="48"/>
      <c r="O116" s="53">
        <v>89</v>
      </c>
      <c r="P116" s="87"/>
      <c r="Q116" s="87"/>
      <c r="R116" s="84">
        <v>76.900000000000006</v>
      </c>
      <c r="S116" s="48">
        <v>6.25</v>
      </c>
      <c r="T116" s="8">
        <f>U116/S116</f>
        <v>0.27200000000000002</v>
      </c>
      <c r="U116" s="84">
        <v>1.7</v>
      </c>
      <c r="V116" s="48"/>
      <c r="W116" s="48"/>
      <c r="X116" s="85">
        <v>0.2</v>
      </c>
      <c r="Y116" s="85"/>
      <c r="Z116" s="48"/>
      <c r="AA116" s="48"/>
      <c r="AB116" s="48"/>
      <c r="AC116" s="48"/>
      <c r="AD116" s="48"/>
      <c r="AE116" s="84"/>
      <c r="AF116" s="48">
        <v>23</v>
      </c>
      <c r="AG116" s="48"/>
      <c r="AH116" s="84">
        <v>1</v>
      </c>
      <c r="AI116" s="84"/>
      <c r="AJ116" s="84"/>
      <c r="AK116" s="84"/>
      <c r="AL116" s="48"/>
      <c r="AM116" s="48"/>
      <c r="AN116" s="48"/>
      <c r="AO116" s="84"/>
      <c r="AP116" s="48"/>
      <c r="AQ116" s="48">
        <v>13</v>
      </c>
      <c r="AR116" s="48">
        <v>0</v>
      </c>
      <c r="AS116" s="48"/>
      <c r="AT116" s="48"/>
      <c r="AU116" s="48">
        <v>76</v>
      </c>
      <c r="AV116" s="48"/>
      <c r="AW116" s="48"/>
      <c r="AX116" s="48"/>
      <c r="AY116" s="48"/>
      <c r="AZ116" s="48"/>
      <c r="BA116" s="84"/>
      <c r="BB116" s="48"/>
      <c r="BC116" s="48"/>
      <c r="BD116" s="48"/>
      <c r="BE116" s="48"/>
      <c r="BF116" s="48"/>
      <c r="BG116" s="48"/>
      <c r="BH116" s="48"/>
      <c r="BI116" s="48"/>
      <c r="BJ116" s="48"/>
      <c r="BK116" s="48"/>
      <c r="BL116" s="48"/>
      <c r="BM116" s="48"/>
      <c r="BN116" s="48"/>
      <c r="BO116" s="84"/>
      <c r="BP116" s="84"/>
      <c r="BQ116" s="84"/>
      <c r="BR116" s="84"/>
      <c r="BS116" s="48"/>
      <c r="BT116" s="84"/>
      <c r="BU116" s="48"/>
      <c r="BV116" s="48"/>
      <c r="BW116" s="48"/>
      <c r="BX116" s="48"/>
      <c r="BY116" s="48"/>
      <c r="BZ116" s="48"/>
      <c r="CA116" s="84"/>
      <c r="CB116" s="84"/>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row>
    <row r="117" spans="1:146" s="13" customFormat="1">
      <c r="A117" s="48" t="s">
        <v>802</v>
      </c>
      <c r="B117" s="48">
        <v>2</v>
      </c>
      <c r="C117" s="48" t="s">
        <v>375</v>
      </c>
      <c r="D117" s="48" t="s">
        <v>389</v>
      </c>
      <c r="E117" s="48">
        <v>1</v>
      </c>
      <c r="F117" s="48" t="s">
        <v>803</v>
      </c>
      <c r="G117" s="48" t="s">
        <v>804</v>
      </c>
      <c r="H117" s="48" t="s">
        <v>808</v>
      </c>
      <c r="I117" s="48">
        <v>1</v>
      </c>
      <c r="J117" s="50" t="s">
        <v>651</v>
      </c>
      <c r="K117" s="50">
        <v>924</v>
      </c>
      <c r="L117" s="48" t="s">
        <v>809</v>
      </c>
      <c r="M117" s="51"/>
      <c r="N117" s="48">
        <v>1010</v>
      </c>
      <c r="O117" s="53">
        <v>237</v>
      </c>
      <c r="P117" s="87"/>
      <c r="Q117" s="87"/>
      <c r="R117" s="84">
        <v>38.700000000000003</v>
      </c>
      <c r="S117" s="48">
        <v>6.25</v>
      </c>
      <c r="T117" s="8">
        <f>U117/S117</f>
        <v>0.36799999999999999</v>
      </c>
      <c r="U117" s="84">
        <v>2.2999999999999998</v>
      </c>
      <c r="V117" s="48"/>
      <c r="W117" s="48"/>
      <c r="X117" s="85">
        <v>0.2</v>
      </c>
      <c r="Y117" s="85"/>
      <c r="Z117" s="48"/>
      <c r="AA117" s="48"/>
      <c r="AB117" s="48"/>
      <c r="AC117" s="48"/>
      <c r="AD117" s="48"/>
      <c r="AE117" s="84"/>
      <c r="AF117" s="48"/>
      <c r="AG117" s="48"/>
      <c r="AH117" s="84"/>
      <c r="AI117" s="84">
        <v>81</v>
      </c>
      <c r="AJ117" s="84">
        <v>1.3</v>
      </c>
      <c r="AK117" s="84"/>
      <c r="AL117" s="48"/>
      <c r="AM117" s="48"/>
      <c r="AN117" s="48"/>
      <c r="AO117" s="84"/>
      <c r="AP117" s="48">
        <v>1.67</v>
      </c>
      <c r="AQ117" s="48"/>
      <c r="AR117" s="48"/>
      <c r="AS117" s="48"/>
      <c r="AT117" s="48"/>
      <c r="AU117" s="48">
        <v>10</v>
      </c>
      <c r="AV117" s="48"/>
      <c r="AW117" s="48"/>
      <c r="AX117" s="48"/>
      <c r="AY117" s="48"/>
      <c r="AZ117" s="48"/>
      <c r="BA117" s="84"/>
      <c r="BB117" s="48"/>
      <c r="BC117" s="48"/>
      <c r="BD117" s="48"/>
      <c r="BE117" s="48"/>
      <c r="BF117" s="48"/>
      <c r="BG117" s="48"/>
      <c r="BH117" s="48"/>
      <c r="BI117" s="48"/>
      <c r="BJ117" s="48"/>
      <c r="BK117" s="48"/>
      <c r="BL117" s="48"/>
      <c r="BM117" s="48"/>
      <c r="BN117" s="48"/>
      <c r="BO117" s="84">
        <v>0.3</v>
      </c>
      <c r="BP117" s="84">
        <v>0.08</v>
      </c>
      <c r="BQ117" s="84"/>
      <c r="BR117" s="84"/>
      <c r="BS117" s="48"/>
      <c r="BT117" s="84"/>
      <c r="BU117" s="48"/>
      <c r="BV117" s="48"/>
      <c r="BW117" s="48"/>
      <c r="BX117" s="48"/>
      <c r="BY117" s="48"/>
      <c r="BZ117" s="48"/>
      <c r="CA117" s="84"/>
      <c r="CB117" s="84"/>
      <c r="CC117" s="48">
        <v>3</v>
      </c>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row>
    <row r="118" spans="1:146" s="19" customFormat="1" ht="14.25" customHeight="1">
      <c r="A118" s="86" t="s">
        <v>802</v>
      </c>
      <c r="B118" s="48" t="s">
        <v>646</v>
      </c>
      <c r="C118" s="48"/>
      <c r="D118" s="48"/>
      <c r="E118" s="48">
        <v>1</v>
      </c>
      <c r="F118" s="48" t="s">
        <v>803</v>
      </c>
      <c r="G118" s="48" t="s">
        <v>804</v>
      </c>
      <c r="H118" s="48" t="s">
        <v>808</v>
      </c>
      <c r="I118" s="48"/>
      <c r="J118" s="50"/>
      <c r="K118" s="50"/>
      <c r="L118" s="48" t="s">
        <v>805</v>
      </c>
      <c r="M118" s="51">
        <f>R118+U118+X118+Y118+AE118+AG118+AH118</f>
        <v>100</v>
      </c>
      <c r="N118" s="52">
        <f>AVERAGE(N116:N117)</f>
        <v>1010</v>
      </c>
      <c r="O118" s="53">
        <f>AVERAGE(O116:O117)</f>
        <v>163</v>
      </c>
      <c r="P118" s="87">
        <f>U118*17+X118*37+Y118*17+AG118*29+AE118*8</f>
        <v>497.39999999999986</v>
      </c>
      <c r="Q118" s="87">
        <f>(U118*4)+(X118*9)+(Y118*4)+(AG118*7)+(AE118*2)</f>
        <v>119.79999999999997</v>
      </c>
      <c r="R118" s="88">
        <f>AVERAGE(R116:R117)</f>
        <v>57.800000000000004</v>
      </c>
      <c r="S118" s="48">
        <v>6.25</v>
      </c>
      <c r="T118" s="52">
        <f>AVERAGE(T116:T117)</f>
        <v>0.32</v>
      </c>
      <c r="U118" s="89">
        <f>S118*T118</f>
        <v>2</v>
      </c>
      <c r="V118" s="52">
        <f>U118</f>
        <v>2</v>
      </c>
      <c r="W118" s="7">
        <v>0</v>
      </c>
      <c r="X118" s="98">
        <f>AVERAGE(X116:X117)</f>
        <v>0.2</v>
      </c>
      <c r="Y118" s="66">
        <f>100-R118-U118-X118-AE118-AH118</f>
        <v>15.999999999999993</v>
      </c>
      <c r="Z118" s="52"/>
      <c r="AA118" s="23"/>
      <c r="AB118" s="23"/>
      <c r="AC118" s="23"/>
      <c r="AD118" s="23"/>
      <c r="AE118" s="88">
        <f>AF118</f>
        <v>23</v>
      </c>
      <c r="AF118" s="51">
        <f>AVERAGE(AF116:AF117)</f>
        <v>23</v>
      </c>
      <c r="AG118" s="23">
        <v>0</v>
      </c>
      <c r="AH118" s="88">
        <f>AVERAGE(AH116:AH117)</f>
        <v>1</v>
      </c>
      <c r="AI118" s="88">
        <f>AVERAGE(AI116:AI117)</f>
        <v>81</v>
      </c>
      <c r="AJ118" s="88">
        <f>AVERAGE(AJ116:AJ117)</f>
        <v>1.3</v>
      </c>
      <c r="AK118" s="88">
        <v>0.1</v>
      </c>
      <c r="AL118" s="52"/>
      <c r="AM118" s="52"/>
      <c r="AN118" s="26"/>
      <c r="AO118" s="89">
        <f>AR118+(AS118/12)</f>
        <v>3.5833333333333335</v>
      </c>
      <c r="AP118" s="51">
        <f>AVERAGE(AP116:AP117)</f>
        <v>1.67</v>
      </c>
      <c r="AQ118" s="52"/>
      <c r="AR118" s="51">
        <f>AVERAGE(AR116:AR117)</f>
        <v>0</v>
      </c>
      <c r="AS118" s="52">
        <f>AU118</f>
        <v>43</v>
      </c>
      <c r="AT118" s="27"/>
      <c r="AU118" s="52">
        <f>AVERAGE(AU116:AU117)</f>
        <v>43</v>
      </c>
      <c r="AV118" s="27"/>
      <c r="AW118" s="27"/>
      <c r="AX118" s="48"/>
      <c r="AY118" s="27"/>
      <c r="AZ118" s="27"/>
      <c r="BA118" s="67">
        <v>0</v>
      </c>
      <c r="BB118" s="27"/>
      <c r="BC118" s="23"/>
      <c r="BD118" s="25"/>
      <c r="BE118" s="25"/>
      <c r="BF118" s="25"/>
      <c r="BG118" s="25"/>
      <c r="BH118" s="92"/>
      <c r="BI118" s="26"/>
      <c r="BJ118" s="26"/>
      <c r="BK118" s="26"/>
      <c r="BL118" s="26"/>
      <c r="BM118" s="26"/>
      <c r="BN118" s="27"/>
      <c r="BO118" s="89">
        <f>AVERAGE(BO116:BO117)</f>
        <v>0.3</v>
      </c>
      <c r="BP118" s="89">
        <f>AVERAGE(BP116:BP117)</f>
        <v>0.08</v>
      </c>
      <c r="BQ118" s="89">
        <v>1.9379999999999999</v>
      </c>
      <c r="BR118" s="84">
        <v>6.6000000000000003E-2</v>
      </c>
      <c r="BS118" s="48">
        <v>6.6000000000000003E-2</v>
      </c>
      <c r="BT118" s="84">
        <v>14</v>
      </c>
      <c r="BU118" s="48"/>
      <c r="BV118" s="48">
        <v>14</v>
      </c>
      <c r="BW118" s="48">
        <v>0</v>
      </c>
      <c r="BX118" s="27"/>
      <c r="BY118" s="27"/>
      <c r="BZ118" s="23"/>
      <c r="CA118" s="71">
        <v>0</v>
      </c>
      <c r="CB118" s="71">
        <f>CC118</f>
        <v>3</v>
      </c>
      <c r="CC118" s="52">
        <f>AVERAGE(CC116:CC117)</f>
        <v>3</v>
      </c>
      <c r="CD118" s="25"/>
      <c r="CE118" s="25"/>
      <c r="CF118" s="25"/>
      <c r="CG118" s="23"/>
      <c r="CH118" s="25"/>
      <c r="CI118" s="25"/>
      <c r="CJ118" s="27"/>
      <c r="CK118" s="26"/>
      <c r="CL118" s="26"/>
      <c r="CM118" s="26"/>
      <c r="CN118" s="26"/>
      <c r="CO118" s="24"/>
      <c r="CP118" s="24"/>
      <c r="CQ118" s="25"/>
      <c r="CR118" s="24"/>
      <c r="CS118" s="25"/>
      <c r="CT118" s="24"/>
      <c r="CU118" s="25"/>
      <c r="CV118" s="25"/>
      <c r="CW118" s="25"/>
      <c r="CX118" s="26"/>
      <c r="CY118" s="26"/>
      <c r="CZ118" s="24"/>
      <c r="DA118" s="25"/>
      <c r="DB118" s="26"/>
      <c r="DC118" s="25"/>
      <c r="DD118" s="25"/>
      <c r="DE118" s="25"/>
      <c r="DF118" s="26"/>
      <c r="DG118" s="26"/>
      <c r="DH118" s="25"/>
      <c r="DI118" s="25"/>
      <c r="DJ118" s="25"/>
      <c r="DK118" s="25"/>
      <c r="DL118" s="25"/>
      <c r="DM118" s="26"/>
      <c r="DN118" s="26"/>
      <c r="DO118" s="25"/>
      <c r="DP118" s="27"/>
      <c r="DQ118" s="27"/>
      <c r="DR118" s="27"/>
      <c r="DS118" s="27"/>
      <c r="DT118" s="27"/>
      <c r="DU118" s="27"/>
      <c r="DV118" s="27"/>
      <c r="DW118" s="27"/>
      <c r="DX118" s="27"/>
      <c r="DY118" s="27"/>
      <c r="DZ118" s="27"/>
      <c r="EA118" s="27"/>
      <c r="EB118" s="27"/>
      <c r="EC118" s="27"/>
      <c r="ED118" s="27"/>
      <c r="EE118" s="27"/>
      <c r="EF118" s="27"/>
      <c r="EG118" s="27"/>
      <c r="EH118" s="20"/>
      <c r="EI118" s="20"/>
      <c r="EJ118" s="20"/>
      <c r="EK118" s="20"/>
      <c r="EL118" s="20"/>
      <c r="EM118" s="20"/>
      <c r="EN118" s="20"/>
      <c r="EO118" s="20"/>
      <c r="EP118" s="20"/>
    </row>
    <row r="119" spans="1:146" s="13" customFormat="1">
      <c r="A119" s="93"/>
      <c r="B119" s="94"/>
      <c r="C119" s="94"/>
      <c r="D119" s="94"/>
      <c r="E119" s="94"/>
      <c r="F119" s="94"/>
      <c r="G119" s="94"/>
      <c r="H119" s="95"/>
      <c r="I119" s="94"/>
      <c r="J119" s="96"/>
      <c r="K119" s="96"/>
      <c r="L119" s="94"/>
      <c r="M119" s="94"/>
      <c r="N119" s="94"/>
      <c r="O119" s="97"/>
      <c r="P119" s="84" t="s">
        <v>1349</v>
      </c>
      <c r="Q119" s="84" t="s">
        <v>1349</v>
      </c>
      <c r="R119" s="84" t="s">
        <v>1349</v>
      </c>
      <c r="S119" s="94"/>
      <c r="T119" s="94"/>
      <c r="U119" s="84"/>
      <c r="V119" s="94" t="s">
        <v>301</v>
      </c>
      <c r="W119" s="94" t="s">
        <v>416</v>
      </c>
      <c r="X119" s="85"/>
      <c r="Y119" s="85" t="s">
        <v>301</v>
      </c>
      <c r="Z119" s="48"/>
      <c r="AA119" s="48"/>
      <c r="AB119" s="48"/>
      <c r="AC119" s="48"/>
      <c r="AD119" s="48"/>
      <c r="AE119" s="84" t="s">
        <v>648</v>
      </c>
      <c r="AF119" s="94"/>
      <c r="AG119" s="94" t="s">
        <v>647</v>
      </c>
      <c r="AH119" s="84" t="s">
        <v>648</v>
      </c>
      <c r="AI119" s="84" t="s">
        <v>648</v>
      </c>
      <c r="AJ119" s="84" t="s">
        <v>1293</v>
      </c>
      <c r="AK119" s="84" t="s">
        <v>1181</v>
      </c>
      <c r="AL119" s="48"/>
      <c r="AM119" s="48"/>
      <c r="AN119" s="48"/>
      <c r="AO119" s="84" t="s">
        <v>648</v>
      </c>
      <c r="AP119" s="94" t="s">
        <v>648</v>
      </c>
      <c r="AQ119" s="94"/>
      <c r="AR119" s="94"/>
      <c r="AS119" s="94" t="s">
        <v>301</v>
      </c>
      <c r="AT119" s="94"/>
      <c r="AU119" s="94"/>
      <c r="AV119" s="48"/>
      <c r="AW119" s="48"/>
      <c r="AX119" s="48"/>
      <c r="AY119" s="48"/>
      <c r="AZ119" s="48"/>
      <c r="BA119" s="84" t="s">
        <v>647</v>
      </c>
      <c r="BB119" s="94"/>
      <c r="BC119" s="94"/>
      <c r="BD119" s="48"/>
      <c r="BE119" s="48"/>
      <c r="BF119" s="48"/>
      <c r="BG119" s="48"/>
      <c r="BH119" s="48"/>
      <c r="BI119" s="48"/>
      <c r="BJ119" s="48"/>
      <c r="BK119" s="48"/>
      <c r="BL119" s="48"/>
      <c r="BM119" s="48"/>
      <c r="BN119" s="48"/>
      <c r="BO119" s="84" t="s">
        <v>301</v>
      </c>
      <c r="BP119" s="84" t="s">
        <v>301</v>
      </c>
      <c r="BQ119" s="84" t="s">
        <v>1235</v>
      </c>
      <c r="BR119" s="84" t="s">
        <v>1181</v>
      </c>
      <c r="BS119" s="94" t="s">
        <v>1181</v>
      </c>
      <c r="BT119" s="84" t="s">
        <v>1181</v>
      </c>
      <c r="BU119" s="94"/>
      <c r="BV119" s="94" t="s">
        <v>1181</v>
      </c>
      <c r="BW119" s="94" t="s">
        <v>1181</v>
      </c>
      <c r="BX119" s="94"/>
      <c r="BY119" s="94"/>
      <c r="BZ119" s="94"/>
      <c r="CA119" s="84" t="s">
        <v>1235</v>
      </c>
      <c r="CB119" s="84" t="s">
        <v>301</v>
      </c>
      <c r="CC119" s="94" t="s">
        <v>301</v>
      </c>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row>
    <row r="120" spans="1:146" s="13" customFormat="1">
      <c r="A120" s="48" t="s">
        <v>810</v>
      </c>
      <c r="B120" s="48">
        <v>1</v>
      </c>
      <c r="C120" s="48" t="s">
        <v>375</v>
      </c>
      <c r="D120" s="48" t="s">
        <v>389</v>
      </c>
      <c r="E120" s="48">
        <v>1</v>
      </c>
      <c r="F120" s="48" t="s">
        <v>811</v>
      </c>
      <c r="G120" s="48" t="s">
        <v>1298</v>
      </c>
      <c r="H120" s="49" t="s">
        <v>812</v>
      </c>
      <c r="I120" s="48">
        <v>2</v>
      </c>
      <c r="J120" s="50" t="s">
        <v>441</v>
      </c>
      <c r="K120" s="50" t="s">
        <v>813</v>
      </c>
      <c r="L120" s="48" t="s">
        <v>814</v>
      </c>
      <c r="M120" s="51"/>
      <c r="N120" s="48">
        <v>94</v>
      </c>
      <c r="O120" s="53">
        <v>23</v>
      </c>
      <c r="P120" s="87"/>
      <c r="Q120" s="87"/>
      <c r="R120" s="84">
        <v>92.5</v>
      </c>
      <c r="S120" s="48">
        <v>6.25</v>
      </c>
      <c r="T120" s="8">
        <f>U120/S120</f>
        <v>0.192</v>
      </c>
      <c r="U120" s="84">
        <v>1.2</v>
      </c>
      <c r="V120" s="48"/>
      <c r="W120" s="48"/>
      <c r="X120" s="85">
        <v>0.2</v>
      </c>
      <c r="Y120" s="85"/>
      <c r="Z120" s="48"/>
      <c r="AA120" s="48"/>
      <c r="AB120" s="48"/>
      <c r="AC120" s="48"/>
      <c r="AD120" s="48"/>
      <c r="AE120" s="84"/>
      <c r="AF120" s="48"/>
      <c r="AG120" s="48"/>
      <c r="AH120" s="84">
        <v>0.6</v>
      </c>
      <c r="AI120" s="84">
        <v>12</v>
      </c>
      <c r="AJ120" s="84">
        <v>0.7</v>
      </c>
      <c r="AK120" s="84">
        <v>0.16</v>
      </c>
      <c r="AL120" s="48"/>
      <c r="AM120" s="48"/>
      <c r="AN120" s="48"/>
      <c r="AO120" s="84"/>
      <c r="AP120" s="48"/>
      <c r="AQ120" s="48"/>
      <c r="AR120" s="48">
        <v>0</v>
      </c>
      <c r="AS120" s="48"/>
      <c r="AT120" s="48"/>
      <c r="AU120" s="48"/>
      <c r="AV120" s="48"/>
      <c r="AW120" s="48"/>
      <c r="AX120" s="48"/>
      <c r="AY120" s="48"/>
      <c r="AZ120" s="48"/>
      <c r="BA120" s="84"/>
      <c r="BB120" s="48"/>
      <c r="BC120" s="48"/>
      <c r="BD120" s="8"/>
      <c r="BE120" s="8"/>
      <c r="BF120" s="8"/>
      <c r="BG120" s="48"/>
      <c r="BH120" s="48"/>
      <c r="BI120" s="48"/>
      <c r="BJ120" s="48"/>
      <c r="BK120" s="8"/>
      <c r="BL120" s="8"/>
      <c r="BM120" s="8"/>
      <c r="BN120" s="48"/>
      <c r="BO120" s="84">
        <v>0.03</v>
      </c>
      <c r="BP120" s="84">
        <v>0.04</v>
      </c>
      <c r="BQ120" s="84">
        <v>0.5</v>
      </c>
      <c r="BR120" s="84"/>
      <c r="BS120" s="48">
        <v>8.4000000000000005E-2</v>
      </c>
      <c r="BT120" s="84"/>
      <c r="BU120" s="48"/>
      <c r="BV120" s="48"/>
      <c r="BW120" s="48"/>
      <c r="BX120" s="48"/>
      <c r="BY120" s="48"/>
      <c r="BZ120" s="48"/>
      <c r="CA120" s="84">
        <v>0</v>
      </c>
      <c r="CB120" s="84"/>
      <c r="CC120" s="48">
        <v>3</v>
      </c>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row>
    <row r="121" spans="1:146" s="13" customFormat="1">
      <c r="A121" s="48" t="s">
        <v>810</v>
      </c>
      <c r="B121" s="48">
        <v>2</v>
      </c>
      <c r="C121" s="48" t="s">
        <v>375</v>
      </c>
      <c r="D121" s="48" t="s">
        <v>389</v>
      </c>
      <c r="E121" s="48">
        <v>1</v>
      </c>
      <c r="F121" s="48" t="s">
        <v>811</v>
      </c>
      <c r="G121" s="48" t="s">
        <v>1298</v>
      </c>
      <c r="H121" s="49" t="s">
        <v>812</v>
      </c>
      <c r="I121" s="48">
        <v>1</v>
      </c>
      <c r="J121" s="50" t="s">
        <v>512</v>
      </c>
      <c r="K121" s="50" t="s">
        <v>815</v>
      </c>
      <c r="L121" s="48" t="s">
        <v>816</v>
      </c>
      <c r="M121" s="51"/>
      <c r="N121" s="48"/>
      <c r="O121" s="53">
        <v>32</v>
      </c>
      <c r="P121" s="87"/>
      <c r="Q121" s="87"/>
      <c r="R121" s="84">
        <v>91.6</v>
      </c>
      <c r="S121" s="48">
        <v>6.25</v>
      </c>
      <c r="T121" s="8">
        <f>U121/S121</f>
        <v>0.20800000000000002</v>
      </c>
      <c r="U121" s="84">
        <v>1.3</v>
      </c>
      <c r="V121" s="48"/>
      <c r="W121" s="48"/>
      <c r="X121" s="85">
        <v>0.1</v>
      </c>
      <c r="Y121" s="85"/>
      <c r="Z121" s="48"/>
      <c r="AA121" s="48"/>
      <c r="AB121" s="48"/>
      <c r="AC121" s="48"/>
      <c r="AD121" s="48"/>
      <c r="AE121" s="84"/>
      <c r="AF121" s="48">
        <v>1.9</v>
      </c>
      <c r="AG121" s="48"/>
      <c r="AH121" s="84">
        <v>0.6</v>
      </c>
      <c r="AI121" s="84">
        <v>20</v>
      </c>
      <c r="AJ121" s="84">
        <v>0.6</v>
      </c>
      <c r="AK121" s="84"/>
      <c r="AL121" s="48"/>
      <c r="AM121" s="48"/>
      <c r="AN121" s="48"/>
      <c r="AO121" s="84"/>
      <c r="AP121" s="48"/>
      <c r="AQ121" s="48">
        <v>14</v>
      </c>
      <c r="AR121" s="48">
        <v>0</v>
      </c>
      <c r="AS121" s="48"/>
      <c r="AT121" s="48"/>
      <c r="AU121" s="48">
        <v>85</v>
      </c>
      <c r="AV121" s="48"/>
      <c r="AW121" s="48"/>
      <c r="AX121" s="48"/>
      <c r="AY121" s="48"/>
      <c r="AZ121" s="48"/>
      <c r="BA121" s="84"/>
      <c r="BB121" s="48"/>
      <c r="BC121" s="48"/>
      <c r="BD121" s="6"/>
      <c r="BE121" s="6"/>
      <c r="BF121" s="6"/>
      <c r="BG121" s="48"/>
      <c r="BH121" s="48"/>
      <c r="BI121" s="48"/>
      <c r="BJ121" s="48"/>
      <c r="BK121" s="8"/>
      <c r="BL121" s="8"/>
      <c r="BM121" s="8"/>
      <c r="BN121" s="48"/>
      <c r="BO121" s="84">
        <v>0.08</v>
      </c>
      <c r="BP121" s="84">
        <v>0.06</v>
      </c>
      <c r="BQ121" s="84">
        <v>0.7</v>
      </c>
      <c r="BR121" s="84"/>
      <c r="BS121" s="48"/>
      <c r="BT121" s="84"/>
      <c r="BU121" s="48"/>
      <c r="BV121" s="48"/>
      <c r="BW121" s="48"/>
      <c r="BX121" s="48"/>
      <c r="BY121" s="48"/>
      <c r="BZ121" s="48"/>
      <c r="CA121" s="84"/>
      <c r="CB121" s="84"/>
      <c r="CC121" s="48">
        <v>18</v>
      </c>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row>
    <row r="122" spans="1:146" s="13" customFormat="1">
      <c r="A122" s="48" t="s">
        <v>810</v>
      </c>
      <c r="B122" s="48">
        <v>3</v>
      </c>
      <c r="C122" s="48" t="s">
        <v>375</v>
      </c>
      <c r="D122" s="48" t="s">
        <v>389</v>
      </c>
      <c r="E122" s="48">
        <v>1</v>
      </c>
      <c r="F122" s="48" t="s">
        <v>811</v>
      </c>
      <c r="G122" s="48" t="s">
        <v>1298</v>
      </c>
      <c r="H122" s="49" t="s">
        <v>812</v>
      </c>
      <c r="I122" s="48">
        <v>1</v>
      </c>
      <c r="J122" s="50" t="s">
        <v>456</v>
      </c>
      <c r="K122" s="50" t="s">
        <v>817</v>
      </c>
      <c r="L122" s="48" t="s">
        <v>818</v>
      </c>
      <c r="M122" s="51"/>
      <c r="N122" s="48"/>
      <c r="O122" s="53">
        <v>29</v>
      </c>
      <c r="P122" s="87"/>
      <c r="Q122" s="87"/>
      <c r="R122" s="84">
        <v>92.4</v>
      </c>
      <c r="S122" s="48">
        <v>6.25</v>
      </c>
      <c r="T122" s="8">
        <f>U122/S122</f>
        <v>0.16</v>
      </c>
      <c r="U122" s="84">
        <v>1</v>
      </c>
      <c r="V122" s="48"/>
      <c r="W122" s="48"/>
      <c r="X122" s="85">
        <v>0.2</v>
      </c>
      <c r="Y122" s="85"/>
      <c r="Z122" s="48"/>
      <c r="AA122" s="48"/>
      <c r="AB122" s="48"/>
      <c r="AC122" s="48"/>
      <c r="AD122" s="48"/>
      <c r="AE122" s="84"/>
      <c r="AF122" s="48"/>
      <c r="AG122" s="48"/>
      <c r="AH122" s="84">
        <v>0.6</v>
      </c>
      <c r="AI122" s="84">
        <v>35</v>
      </c>
      <c r="AJ122" s="84">
        <v>0.6</v>
      </c>
      <c r="AK122" s="84"/>
      <c r="AL122" s="48"/>
      <c r="AM122" s="48"/>
      <c r="AN122" s="48"/>
      <c r="AO122" s="84"/>
      <c r="AP122" s="48">
        <v>13</v>
      </c>
      <c r="AQ122" s="48"/>
      <c r="AR122" s="48">
        <v>0</v>
      </c>
      <c r="AS122" s="48">
        <v>80</v>
      </c>
      <c r="AT122" s="48"/>
      <c r="AU122" s="48"/>
      <c r="AV122" s="48"/>
      <c r="AW122" s="48"/>
      <c r="AX122" s="48"/>
      <c r="AY122" s="48"/>
      <c r="AZ122" s="48"/>
      <c r="BA122" s="84"/>
      <c r="BB122" s="48"/>
      <c r="BC122" s="48"/>
      <c r="BD122" s="6"/>
      <c r="BE122" s="6"/>
      <c r="BF122" s="6"/>
      <c r="BG122" s="48"/>
      <c r="BH122" s="48"/>
      <c r="BI122" s="48"/>
      <c r="BJ122" s="48"/>
      <c r="BK122" s="8"/>
      <c r="BL122" s="8"/>
      <c r="BM122" s="8"/>
      <c r="BN122" s="48"/>
      <c r="BO122" s="84">
        <v>0.1</v>
      </c>
      <c r="BP122" s="84">
        <v>0.05</v>
      </c>
      <c r="BQ122" s="84">
        <v>0.6</v>
      </c>
      <c r="BR122" s="84"/>
      <c r="BS122" s="48"/>
      <c r="BT122" s="84"/>
      <c r="BU122" s="48"/>
      <c r="BV122" s="48"/>
      <c r="BW122" s="48"/>
      <c r="BX122" s="48"/>
      <c r="BY122" s="48"/>
      <c r="BZ122" s="48"/>
      <c r="CA122" s="84"/>
      <c r="CB122" s="84"/>
      <c r="CC122" s="48">
        <v>5</v>
      </c>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row>
    <row r="123" spans="1:146" s="19" customFormat="1" ht="14.25" customHeight="1">
      <c r="A123" s="86" t="s">
        <v>810</v>
      </c>
      <c r="B123" s="48" t="s">
        <v>646</v>
      </c>
      <c r="C123" s="48"/>
      <c r="D123" s="48"/>
      <c r="E123" s="48"/>
      <c r="F123" s="48" t="s">
        <v>811</v>
      </c>
      <c r="G123" s="48" t="s">
        <v>1298</v>
      </c>
      <c r="H123" s="49" t="s">
        <v>812</v>
      </c>
      <c r="I123" s="48"/>
      <c r="J123" s="50"/>
      <c r="K123" s="50"/>
      <c r="L123" s="48"/>
      <c r="M123" s="51">
        <f>R123+U123+X123+Y123+AE123+AG123+AH123</f>
        <v>100.00000000000001</v>
      </c>
      <c r="N123" s="52">
        <f>AVERAGE(N120:N122)</f>
        <v>94</v>
      </c>
      <c r="O123" s="53">
        <f>AVERAGE(O120:O122)</f>
        <v>28</v>
      </c>
      <c r="P123" s="87">
        <f>U123*17+X123*37+Y123*17+AG123*29+AE123*8</f>
        <v>109.1999999999999</v>
      </c>
      <c r="Q123" s="87">
        <f>(U123*4)+(X123*9)+(Y123*4)+(AG123*7)+(AE123*2)</f>
        <v>25.966666666666644</v>
      </c>
      <c r="R123" s="88">
        <f>AVERAGE(R120:R122)</f>
        <v>92.166666666666671</v>
      </c>
      <c r="S123" s="48">
        <v>6.25</v>
      </c>
      <c r="T123" s="52">
        <f>AVERAGE(T120:T122)</f>
        <v>0.18666666666666668</v>
      </c>
      <c r="U123" s="89">
        <f>S123*T123</f>
        <v>1.1666666666666667</v>
      </c>
      <c r="V123" s="52">
        <f>U123</f>
        <v>1.1666666666666667</v>
      </c>
      <c r="W123" s="7">
        <v>0</v>
      </c>
      <c r="X123" s="98">
        <f>AVERAGE(X120:X122)</f>
        <v>0.16666666666666666</v>
      </c>
      <c r="Y123" s="66">
        <f>100-R123-U123-X123-AE123-AH123</f>
        <v>3.9999999999999942</v>
      </c>
      <c r="Z123" s="52"/>
      <c r="AA123" s="23"/>
      <c r="AB123" s="23"/>
      <c r="AC123" s="23"/>
      <c r="AD123" s="23"/>
      <c r="AE123" s="88">
        <f>AF123</f>
        <v>1.9</v>
      </c>
      <c r="AF123" s="51">
        <f>AVERAGE(AF120:AF122)</f>
        <v>1.9</v>
      </c>
      <c r="AG123" s="23">
        <v>0</v>
      </c>
      <c r="AH123" s="88">
        <f>AVERAGE(AH120:AH122)</f>
        <v>0.6</v>
      </c>
      <c r="AI123" s="88">
        <f>AVERAGE(AI120:AI122)</f>
        <v>22.333333333333332</v>
      </c>
      <c r="AJ123" s="88">
        <f>AVERAGE(AJ120:AJ122)</f>
        <v>0.6333333333333333</v>
      </c>
      <c r="AK123" s="88">
        <f>AVERAGE(AK120:AK122)</f>
        <v>0.16</v>
      </c>
      <c r="AL123" s="52"/>
      <c r="AM123" s="52"/>
      <c r="AN123" s="26"/>
      <c r="AO123" s="89">
        <f>AR123+(AS123/12)</f>
        <v>7.083333333333333</v>
      </c>
      <c r="AP123" s="27"/>
      <c r="AQ123" s="52"/>
      <c r="AR123" s="52">
        <f>AVERAGE(AR120:AR122)</f>
        <v>0</v>
      </c>
      <c r="AS123" s="52">
        <f>AU123</f>
        <v>85</v>
      </c>
      <c r="AT123" s="27"/>
      <c r="AU123" s="52">
        <f>AVERAGE(AU120:AU122)</f>
        <v>85</v>
      </c>
      <c r="AV123" s="27"/>
      <c r="AW123" s="27"/>
      <c r="AX123" s="48"/>
      <c r="AY123" s="27"/>
      <c r="AZ123" s="27"/>
      <c r="BA123" s="67">
        <v>0</v>
      </c>
      <c r="BB123" s="27"/>
      <c r="BC123" s="23"/>
      <c r="BD123" s="25"/>
      <c r="BE123" s="25"/>
      <c r="BF123" s="25"/>
      <c r="BG123" s="25"/>
      <c r="BH123" s="92"/>
      <c r="BI123" s="26"/>
      <c r="BJ123" s="26"/>
      <c r="BK123" s="26"/>
      <c r="BL123" s="26"/>
      <c r="BM123" s="26"/>
      <c r="BN123" s="27"/>
      <c r="BO123" s="89">
        <f>AVERAGE(BO120:BO122)</f>
        <v>7.0000000000000007E-2</v>
      </c>
      <c r="BP123" s="89">
        <f>AVERAGE(BP120:BP122)</f>
        <v>5.000000000000001E-2</v>
      </c>
      <c r="BQ123" s="89">
        <f>AVERAGE(BQ120:BQ122)</f>
        <v>0.6</v>
      </c>
      <c r="BR123" s="84">
        <f>BS120</f>
        <v>8.4000000000000005E-2</v>
      </c>
      <c r="BS123" s="50"/>
      <c r="BT123" s="84">
        <v>22</v>
      </c>
      <c r="BU123" s="26"/>
      <c r="BV123" s="48">
        <v>22</v>
      </c>
      <c r="BW123" s="48">
        <v>0</v>
      </c>
      <c r="BX123" s="48">
        <v>22</v>
      </c>
      <c r="BY123" s="48">
        <v>22</v>
      </c>
      <c r="BZ123" s="23"/>
      <c r="CA123" s="71">
        <v>0</v>
      </c>
      <c r="CB123" s="71">
        <f>CC123</f>
        <v>8.6666666666666661</v>
      </c>
      <c r="CC123" s="52">
        <f>AVERAGE(CC120:CC122)</f>
        <v>8.6666666666666661</v>
      </c>
      <c r="CD123" s="25"/>
      <c r="CE123" s="25"/>
      <c r="CF123" s="25"/>
      <c r="CG123" s="23"/>
      <c r="CH123" s="25"/>
      <c r="CI123" s="25"/>
      <c r="CJ123" s="27"/>
      <c r="CK123" s="26"/>
      <c r="CL123" s="26"/>
      <c r="CM123" s="26"/>
      <c r="CN123" s="26"/>
      <c r="CO123" s="24"/>
      <c r="CP123" s="24"/>
      <c r="CQ123" s="25"/>
      <c r="CR123" s="24"/>
      <c r="CS123" s="25"/>
      <c r="CT123" s="24"/>
      <c r="CU123" s="25"/>
      <c r="CV123" s="25"/>
      <c r="CW123" s="25"/>
      <c r="CX123" s="26"/>
      <c r="CY123" s="26"/>
      <c r="CZ123" s="24"/>
      <c r="DA123" s="25"/>
      <c r="DB123" s="26"/>
      <c r="DC123" s="25"/>
      <c r="DD123" s="25"/>
      <c r="DE123" s="25"/>
      <c r="DF123" s="26"/>
      <c r="DG123" s="26"/>
      <c r="DH123" s="25"/>
      <c r="DI123" s="25"/>
      <c r="DJ123" s="25"/>
      <c r="DK123" s="25"/>
      <c r="DL123" s="25"/>
      <c r="DM123" s="26"/>
      <c r="DN123" s="26"/>
      <c r="DO123" s="25"/>
      <c r="DP123" s="27"/>
      <c r="DQ123" s="27"/>
      <c r="DR123" s="27"/>
      <c r="DS123" s="27"/>
      <c r="DT123" s="27"/>
      <c r="DU123" s="27"/>
      <c r="DV123" s="27"/>
      <c r="DW123" s="27"/>
      <c r="DX123" s="27"/>
      <c r="DY123" s="27"/>
      <c r="DZ123" s="27"/>
      <c r="EA123" s="27"/>
      <c r="EB123" s="27"/>
      <c r="EC123" s="27"/>
      <c r="ED123" s="27"/>
      <c r="EE123" s="27"/>
      <c r="EF123" s="27"/>
      <c r="EG123" s="27"/>
      <c r="EH123" s="20"/>
      <c r="EI123" s="20"/>
      <c r="EJ123" s="20"/>
      <c r="EK123" s="20"/>
      <c r="EL123" s="20"/>
      <c r="EM123" s="20"/>
      <c r="EN123" s="20"/>
      <c r="EO123" s="20"/>
      <c r="EP123" s="20"/>
    </row>
    <row r="124" spans="1:146" s="13" customFormat="1">
      <c r="A124" s="93"/>
      <c r="B124" s="94"/>
      <c r="C124" s="94"/>
      <c r="D124" s="94"/>
      <c r="E124" s="94"/>
      <c r="F124" s="94"/>
      <c r="G124" s="94"/>
      <c r="H124" s="95"/>
      <c r="I124" s="94"/>
      <c r="J124" s="96"/>
      <c r="K124" s="96"/>
      <c r="L124" s="94"/>
      <c r="M124" s="94"/>
      <c r="N124" s="94"/>
      <c r="O124" s="97"/>
      <c r="P124" s="84" t="s">
        <v>1349</v>
      </c>
      <c r="Q124" s="84" t="s">
        <v>1349</v>
      </c>
      <c r="R124" s="84" t="s">
        <v>1349</v>
      </c>
      <c r="S124" s="94"/>
      <c r="T124" s="94"/>
      <c r="U124" s="84"/>
      <c r="V124" s="94" t="s">
        <v>301</v>
      </c>
      <c r="W124" s="94" t="s">
        <v>416</v>
      </c>
      <c r="X124" s="85"/>
      <c r="Y124" s="85" t="s">
        <v>301</v>
      </c>
      <c r="Z124" s="48"/>
      <c r="AA124" s="48"/>
      <c r="AB124" s="48"/>
      <c r="AC124" s="48"/>
      <c r="AD124" s="48"/>
      <c r="AE124" s="84" t="s">
        <v>648</v>
      </c>
      <c r="AF124" s="94"/>
      <c r="AG124" s="94" t="s">
        <v>647</v>
      </c>
      <c r="AH124" s="84" t="s">
        <v>648</v>
      </c>
      <c r="AI124" s="84" t="s">
        <v>648</v>
      </c>
      <c r="AJ124" s="84" t="s">
        <v>648</v>
      </c>
      <c r="AK124" s="84" t="s">
        <v>1236</v>
      </c>
      <c r="AL124" s="48"/>
      <c r="AM124" s="48"/>
      <c r="AN124" s="48"/>
      <c r="AO124" s="84" t="s">
        <v>301</v>
      </c>
      <c r="AP124" s="94"/>
      <c r="AQ124" s="94"/>
      <c r="AR124" s="94" t="s">
        <v>301</v>
      </c>
      <c r="AS124" s="94" t="s">
        <v>301</v>
      </c>
      <c r="AT124" s="94"/>
      <c r="AU124" s="94"/>
      <c r="AV124" s="48"/>
      <c r="AW124" s="48"/>
      <c r="AX124" s="48"/>
      <c r="AY124" s="48"/>
      <c r="AZ124" s="48"/>
      <c r="BA124" s="84" t="s">
        <v>1182</v>
      </c>
      <c r="BB124" s="94"/>
      <c r="BC124" s="94"/>
      <c r="BD124" s="48"/>
      <c r="BE124" s="48"/>
      <c r="BF124" s="48"/>
      <c r="BG124" s="48"/>
      <c r="BH124" s="48"/>
      <c r="BI124" s="48"/>
      <c r="BJ124" s="48"/>
      <c r="BK124" s="48"/>
      <c r="BL124" s="48"/>
      <c r="BM124" s="48"/>
      <c r="BN124" s="48"/>
      <c r="BO124" s="84" t="s">
        <v>301</v>
      </c>
      <c r="BP124" s="84" t="s">
        <v>301</v>
      </c>
      <c r="BQ124" s="84" t="s">
        <v>301</v>
      </c>
      <c r="BR124" s="84" t="s">
        <v>1182</v>
      </c>
      <c r="BS124" s="94"/>
      <c r="BT124" s="84" t="s">
        <v>1182</v>
      </c>
      <c r="BU124" s="94"/>
      <c r="BV124" s="94" t="s">
        <v>1182</v>
      </c>
      <c r="BW124" s="94" t="s">
        <v>1182</v>
      </c>
      <c r="BX124" s="94" t="s">
        <v>1182</v>
      </c>
      <c r="BY124" s="94" t="s">
        <v>1182</v>
      </c>
      <c r="BZ124" s="94"/>
      <c r="CA124" s="84" t="s">
        <v>1236</v>
      </c>
      <c r="CB124" s="84" t="s">
        <v>301</v>
      </c>
      <c r="CC124" s="94"/>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row>
    <row r="125" spans="1:146" s="13" customFormat="1">
      <c r="A125" s="48" t="s">
        <v>819</v>
      </c>
      <c r="B125" s="48">
        <v>1</v>
      </c>
      <c r="C125" s="48" t="s">
        <v>375</v>
      </c>
      <c r="D125" s="48" t="s">
        <v>389</v>
      </c>
      <c r="E125" s="48">
        <v>1</v>
      </c>
      <c r="F125" s="48" t="s">
        <v>820</v>
      </c>
      <c r="G125" s="48" t="s">
        <v>821</v>
      </c>
      <c r="H125" s="49" t="s">
        <v>822</v>
      </c>
      <c r="I125" s="48">
        <v>2</v>
      </c>
      <c r="J125" s="50" t="s">
        <v>439</v>
      </c>
      <c r="K125" s="50" t="s">
        <v>823</v>
      </c>
      <c r="L125" s="48" t="s">
        <v>824</v>
      </c>
      <c r="M125" s="51"/>
      <c r="N125" s="48"/>
      <c r="O125" s="53">
        <v>34</v>
      </c>
      <c r="P125" s="87"/>
      <c r="Q125" s="87"/>
      <c r="R125" s="84">
        <v>90.5</v>
      </c>
      <c r="S125" s="48">
        <v>6.25</v>
      </c>
      <c r="T125" s="8">
        <f>U125/S125</f>
        <v>0.25600000000000001</v>
      </c>
      <c r="U125" s="84">
        <v>1.6</v>
      </c>
      <c r="V125" s="48"/>
      <c r="W125" s="48"/>
      <c r="X125" s="85">
        <v>0.5</v>
      </c>
      <c r="Y125" s="85"/>
      <c r="Z125" s="48"/>
      <c r="AA125" s="48"/>
      <c r="AB125" s="48"/>
      <c r="AC125" s="48"/>
      <c r="AD125" s="48"/>
      <c r="AE125" s="84"/>
      <c r="AF125" s="48">
        <v>4.3</v>
      </c>
      <c r="AG125" s="48"/>
      <c r="AH125" s="84">
        <v>1.5</v>
      </c>
      <c r="AI125" s="84">
        <v>20</v>
      </c>
      <c r="AJ125" s="84">
        <v>0.5</v>
      </c>
      <c r="AK125" s="84">
        <v>0.3</v>
      </c>
      <c r="AL125" s="48"/>
      <c r="AM125" s="48"/>
      <c r="AN125" s="48"/>
      <c r="AO125" s="84"/>
      <c r="AP125" s="48"/>
      <c r="AQ125" s="48">
        <v>18</v>
      </c>
      <c r="AR125" s="48">
        <v>0</v>
      </c>
      <c r="AS125" s="48"/>
      <c r="AT125" s="48"/>
      <c r="AU125" s="48">
        <v>110</v>
      </c>
      <c r="AV125" s="48"/>
      <c r="AW125" s="48"/>
      <c r="AX125" s="48"/>
      <c r="AY125" s="48"/>
      <c r="AZ125" s="48"/>
      <c r="BA125" s="84"/>
      <c r="BB125" s="48"/>
      <c r="BC125" s="48"/>
      <c r="BD125" s="48"/>
      <c r="BE125" s="48"/>
      <c r="BF125" s="48"/>
      <c r="BG125" s="48"/>
      <c r="BH125" s="48"/>
      <c r="BI125" s="48"/>
      <c r="BJ125" s="48"/>
      <c r="BK125" s="48"/>
      <c r="BL125" s="48"/>
      <c r="BM125" s="48"/>
      <c r="BN125" s="48"/>
      <c r="BO125" s="84">
        <v>0.02</v>
      </c>
      <c r="BP125" s="84">
        <v>0.04</v>
      </c>
      <c r="BQ125" s="84">
        <v>0.6</v>
      </c>
      <c r="BR125" s="84"/>
      <c r="BS125" s="48"/>
      <c r="BT125" s="84"/>
      <c r="BU125" s="48"/>
      <c r="BV125" s="48"/>
      <c r="BW125" s="48"/>
      <c r="BX125" s="48"/>
      <c r="BY125" s="48"/>
      <c r="BZ125" s="48"/>
      <c r="CA125" s="84"/>
      <c r="CB125" s="84"/>
      <c r="CC125" s="48">
        <v>17</v>
      </c>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row>
    <row r="126" spans="1:146" s="13" customFormat="1">
      <c r="A126" s="48" t="s">
        <v>819</v>
      </c>
      <c r="B126" s="48">
        <v>2</v>
      </c>
      <c r="C126" s="48" t="s">
        <v>375</v>
      </c>
      <c r="D126" s="48" t="s">
        <v>389</v>
      </c>
      <c r="E126" s="48">
        <v>1</v>
      </c>
      <c r="F126" s="48" t="s">
        <v>820</v>
      </c>
      <c r="G126" s="48" t="s">
        <v>821</v>
      </c>
      <c r="H126" s="49" t="s">
        <v>822</v>
      </c>
      <c r="I126" s="48">
        <v>2</v>
      </c>
      <c r="J126" s="50" t="s">
        <v>441</v>
      </c>
      <c r="K126" s="50" t="s">
        <v>825</v>
      </c>
      <c r="L126" s="48" t="s">
        <v>826</v>
      </c>
      <c r="M126" s="51"/>
      <c r="N126" s="48">
        <v>84</v>
      </c>
      <c r="O126" s="53">
        <v>20</v>
      </c>
      <c r="P126" s="87"/>
      <c r="Q126" s="87"/>
      <c r="R126" s="84">
        <v>92</v>
      </c>
      <c r="S126" s="48">
        <v>6.25</v>
      </c>
      <c r="T126" s="8">
        <f>U126/S126</f>
        <v>0.24</v>
      </c>
      <c r="U126" s="84">
        <v>1.5</v>
      </c>
      <c r="V126" s="48"/>
      <c r="W126" s="48"/>
      <c r="X126" s="85"/>
      <c r="Y126" s="85"/>
      <c r="Z126" s="48"/>
      <c r="AA126" s="48"/>
      <c r="AB126" s="48"/>
      <c r="AC126" s="48"/>
      <c r="AD126" s="48"/>
      <c r="AE126" s="84"/>
      <c r="AF126" s="48"/>
      <c r="AG126" s="48"/>
      <c r="AH126" s="84">
        <v>1</v>
      </c>
      <c r="AI126" s="84">
        <v>44</v>
      </c>
      <c r="AJ126" s="84">
        <v>0.9</v>
      </c>
      <c r="AK126" s="84"/>
      <c r="AL126" s="48"/>
      <c r="AM126" s="48"/>
      <c r="AN126" s="48"/>
      <c r="AO126" s="84"/>
      <c r="AP126" s="48"/>
      <c r="AQ126" s="48"/>
      <c r="AR126" s="48">
        <v>0</v>
      </c>
      <c r="AS126" s="48"/>
      <c r="AT126" s="48"/>
      <c r="AU126" s="48">
        <v>170</v>
      </c>
      <c r="AV126" s="48"/>
      <c r="AW126" s="48"/>
      <c r="AX126" s="48"/>
      <c r="AY126" s="48"/>
      <c r="AZ126" s="48"/>
      <c r="BA126" s="84"/>
      <c r="BB126" s="48"/>
      <c r="BC126" s="48"/>
      <c r="BD126" s="48"/>
      <c r="BE126" s="48"/>
      <c r="BF126" s="48"/>
      <c r="BG126" s="48"/>
      <c r="BH126" s="48"/>
      <c r="BI126" s="48"/>
      <c r="BJ126" s="48"/>
      <c r="BK126" s="48"/>
      <c r="BL126" s="48"/>
      <c r="BM126" s="48"/>
      <c r="BN126" s="48"/>
      <c r="BO126" s="84">
        <v>1.04</v>
      </c>
      <c r="BP126" s="84">
        <v>0.03</v>
      </c>
      <c r="BQ126" s="84">
        <v>0.4</v>
      </c>
      <c r="BR126" s="84"/>
      <c r="BS126" s="48"/>
      <c r="BT126" s="84"/>
      <c r="BU126" s="48"/>
      <c r="BV126" s="48"/>
      <c r="BW126" s="48"/>
      <c r="BX126" s="48"/>
      <c r="BY126" s="48"/>
      <c r="BZ126" s="48"/>
      <c r="CA126" s="84"/>
      <c r="CB126" s="84"/>
      <c r="CC126" s="48">
        <v>5</v>
      </c>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row>
    <row r="127" spans="1:146" s="13" customFormat="1">
      <c r="A127" s="48" t="s">
        <v>819</v>
      </c>
      <c r="B127" s="48">
        <v>3</v>
      </c>
      <c r="C127" s="48" t="s">
        <v>375</v>
      </c>
      <c r="D127" s="48" t="s">
        <v>389</v>
      </c>
      <c r="E127" s="48">
        <v>1</v>
      </c>
      <c r="F127" s="48" t="s">
        <v>820</v>
      </c>
      <c r="G127" s="48" t="s">
        <v>821</v>
      </c>
      <c r="H127" s="49" t="s">
        <v>822</v>
      </c>
      <c r="I127" s="48">
        <v>1</v>
      </c>
      <c r="J127" s="50" t="s">
        <v>512</v>
      </c>
      <c r="K127" s="50" t="s">
        <v>827</v>
      </c>
      <c r="L127" s="48" t="s">
        <v>828</v>
      </c>
      <c r="M127" s="51"/>
      <c r="N127" s="48"/>
      <c r="O127" s="53">
        <v>38</v>
      </c>
      <c r="P127" s="87"/>
      <c r="Q127" s="87"/>
      <c r="R127" s="84">
        <v>90.2</v>
      </c>
      <c r="S127" s="48">
        <v>6.25</v>
      </c>
      <c r="T127" s="8">
        <f>U127/S127</f>
        <v>0.25600000000000001</v>
      </c>
      <c r="U127" s="84">
        <v>1.6</v>
      </c>
      <c r="V127" s="48"/>
      <c r="W127" s="48"/>
      <c r="X127" s="85">
        <v>0.7</v>
      </c>
      <c r="Y127" s="85"/>
      <c r="Z127" s="48"/>
      <c r="AA127" s="48"/>
      <c r="AB127" s="48"/>
      <c r="AC127" s="48"/>
      <c r="AD127" s="48"/>
      <c r="AE127" s="84"/>
      <c r="AF127" s="48">
        <v>3.2</v>
      </c>
      <c r="AG127" s="48"/>
      <c r="AH127" s="84">
        <v>1.2</v>
      </c>
      <c r="AI127" s="84">
        <v>50</v>
      </c>
      <c r="AJ127" s="84">
        <v>1.1000000000000001</v>
      </c>
      <c r="AK127" s="84">
        <v>0.3</v>
      </c>
      <c r="AL127" s="48"/>
      <c r="AM127" s="48"/>
      <c r="AN127" s="48"/>
      <c r="AO127" s="84"/>
      <c r="AP127" s="48"/>
      <c r="AQ127" s="48">
        <v>34</v>
      </c>
      <c r="AR127" s="48">
        <v>0</v>
      </c>
      <c r="AS127" s="48"/>
      <c r="AT127" s="48"/>
      <c r="AU127" s="48">
        <v>201</v>
      </c>
      <c r="AV127" s="48"/>
      <c r="AW127" s="48"/>
      <c r="AX127" s="48"/>
      <c r="AY127" s="48"/>
      <c r="AZ127" s="48"/>
      <c r="BA127" s="84"/>
      <c r="BB127" s="48"/>
      <c r="BC127" s="48"/>
      <c r="BD127" s="48"/>
      <c r="BE127" s="48"/>
      <c r="BF127" s="48"/>
      <c r="BG127" s="48"/>
      <c r="BH127" s="48"/>
      <c r="BI127" s="48"/>
      <c r="BJ127" s="48"/>
      <c r="BK127" s="48"/>
      <c r="BL127" s="48"/>
      <c r="BM127" s="48"/>
      <c r="BN127" s="48"/>
      <c r="BO127" s="84">
        <v>0.02</v>
      </c>
      <c r="BP127" s="84">
        <v>0.03</v>
      </c>
      <c r="BQ127" s="84">
        <v>0.8</v>
      </c>
      <c r="BR127" s="84"/>
      <c r="BS127" s="48"/>
      <c r="BT127" s="84"/>
      <c r="BU127" s="48"/>
      <c r="BV127" s="48"/>
      <c r="BW127" s="48"/>
      <c r="BX127" s="48"/>
      <c r="BY127" s="48"/>
      <c r="BZ127" s="48"/>
      <c r="CA127" s="84"/>
      <c r="CB127" s="84"/>
      <c r="CC127" s="48">
        <v>10</v>
      </c>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row>
    <row r="128" spans="1:146" s="13" customFormat="1">
      <c r="A128" s="48" t="s">
        <v>819</v>
      </c>
      <c r="B128" s="48">
        <v>4</v>
      </c>
      <c r="C128" s="48" t="s">
        <v>375</v>
      </c>
      <c r="D128" s="48" t="s">
        <v>389</v>
      </c>
      <c r="E128" s="48">
        <v>1</v>
      </c>
      <c r="F128" s="48" t="s">
        <v>820</v>
      </c>
      <c r="G128" s="48" t="s">
        <v>821</v>
      </c>
      <c r="H128" s="49" t="s">
        <v>822</v>
      </c>
      <c r="I128" s="48">
        <v>2</v>
      </c>
      <c r="J128" s="50" t="s">
        <v>456</v>
      </c>
      <c r="K128" s="50" t="s">
        <v>829</v>
      </c>
      <c r="L128" s="48" t="s">
        <v>830</v>
      </c>
      <c r="M128" s="51"/>
      <c r="N128" s="48"/>
      <c r="O128" s="53">
        <v>39</v>
      </c>
      <c r="P128" s="87"/>
      <c r="Q128" s="87"/>
      <c r="R128" s="84">
        <v>89.7</v>
      </c>
      <c r="S128" s="48">
        <v>6.25</v>
      </c>
      <c r="T128" s="8">
        <f>U128/S128</f>
        <v>0.25600000000000001</v>
      </c>
      <c r="U128" s="84">
        <v>1.6</v>
      </c>
      <c r="V128" s="48"/>
      <c r="W128" s="48"/>
      <c r="X128" s="85">
        <v>0.4</v>
      </c>
      <c r="Y128" s="85"/>
      <c r="Z128" s="48"/>
      <c r="AA128" s="48"/>
      <c r="AB128" s="48"/>
      <c r="AC128" s="48"/>
      <c r="AD128" s="48"/>
      <c r="AE128" s="84"/>
      <c r="AF128" s="48"/>
      <c r="AG128" s="48"/>
      <c r="AH128" s="84">
        <v>1.1000000000000001</v>
      </c>
      <c r="AI128" s="84">
        <v>63</v>
      </c>
      <c r="AJ128" s="84">
        <v>0.9</v>
      </c>
      <c r="AK128" s="84"/>
      <c r="AL128" s="48"/>
      <c r="AM128" s="48"/>
      <c r="AN128" s="48"/>
      <c r="AO128" s="84"/>
      <c r="AP128" s="48"/>
      <c r="AQ128" s="48">
        <v>50</v>
      </c>
      <c r="AR128" s="48">
        <v>0</v>
      </c>
      <c r="AS128" s="48"/>
      <c r="AT128" s="48"/>
      <c r="AU128" s="48">
        <v>300</v>
      </c>
      <c r="AV128" s="48"/>
      <c r="AW128" s="48"/>
      <c r="AX128" s="48"/>
      <c r="AY128" s="48"/>
      <c r="AZ128" s="48"/>
      <c r="BA128" s="84"/>
      <c r="BB128" s="48"/>
      <c r="BC128" s="48"/>
      <c r="BD128" s="48"/>
      <c r="BE128" s="48"/>
      <c r="BF128" s="48"/>
      <c r="BG128" s="48"/>
      <c r="BH128" s="48"/>
      <c r="BI128" s="48"/>
      <c r="BJ128" s="48"/>
      <c r="BK128" s="48"/>
      <c r="BL128" s="48"/>
      <c r="BM128" s="48"/>
      <c r="BN128" s="48"/>
      <c r="BO128" s="84">
        <v>0.02</v>
      </c>
      <c r="BP128" s="84">
        <v>0.03</v>
      </c>
      <c r="BQ128" s="84">
        <v>0.6</v>
      </c>
      <c r="BR128" s="84"/>
      <c r="BS128" s="48"/>
      <c r="BT128" s="84"/>
      <c r="BU128" s="48"/>
      <c r="BV128" s="48"/>
      <c r="BW128" s="48"/>
      <c r="BX128" s="48"/>
      <c r="BY128" s="48"/>
      <c r="BZ128" s="48"/>
      <c r="CA128" s="84"/>
      <c r="CB128" s="84"/>
      <c r="CC128" s="48">
        <v>12</v>
      </c>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row>
    <row r="129" spans="1:146" s="19" customFormat="1" ht="14.25" customHeight="1">
      <c r="A129" s="86" t="s">
        <v>819</v>
      </c>
      <c r="B129" s="48" t="s">
        <v>646</v>
      </c>
      <c r="C129" s="48"/>
      <c r="D129" s="48"/>
      <c r="E129" s="48"/>
      <c r="F129" s="48" t="s">
        <v>820</v>
      </c>
      <c r="G129" s="48" t="s">
        <v>821</v>
      </c>
      <c r="H129" s="49" t="s">
        <v>822</v>
      </c>
      <c r="I129" s="48"/>
      <c r="J129" s="50"/>
      <c r="K129" s="50"/>
      <c r="L129" s="48"/>
      <c r="M129" s="51">
        <f>R129+U129+X129+Y129+AE129+AG129+AH129</f>
        <v>100</v>
      </c>
      <c r="N129" s="52">
        <f>AVERAGE(N125:N128)</f>
        <v>84</v>
      </c>
      <c r="O129" s="53">
        <f>AVERAGE(O125:O128)</f>
        <v>32.75</v>
      </c>
      <c r="P129" s="87">
        <f>U129*17+X129*37+Y129*17+AG129*29+AE129*8</f>
        <v>116.31666666666675</v>
      </c>
      <c r="Q129" s="87">
        <f>(U129*4)+(X129*9)+(Y129*4)+(AG129*7)+(AE129*2)</f>
        <v>27.96666666666669</v>
      </c>
      <c r="R129" s="88">
        <f>AVERAGE(R125:R128)</f>
        <v>90.6</v>
      </c>
      <c r="S129" s="48">
        <v>6.25</v>
      </c>
      <c r="T129" s="52">
        <f>AVERAGE(T125:T128)</f>
        <v>0.252</v>
      </c>
      <c r="U129" s="89">
        <f>S129*T129</f>
        <v>1.575</v>
      </c>
      <c r="V129" s="52">
        <f>U129</f>
        <v>1.575</v>
      </c>
      <c r="W129" s="7">
        <v>0</v>
      </c>
      <c r="X129" s="98">
        <f>AVERAGE(X125:X128)</f>
        <v>0.53333333333333333</v>
      </c>
      <c r="Y129" s="66">
        <f>100-R129-U129-X129-AE129-AH129</f>
        <v>2.3416666666666721</v>
      </c>
      <c r="Z129" s="52"/>
      <c r="AA129" s="23"/>
      <c r="AB129" s="23"/>
      <c r="AC129" s="23"/>
      <c r="AD129" s="23"/>
      <c r="AE129" s="88">
        <f>AF129</f>
        <v>3.75</v>
      </c>
      <c r="AF129" s="51">
        <f>AVERAGE(AF125:AF128)</f>
        <v>3.75</v>
      </c>
      <c r="AG129" s="23">
        <v>0</v>
      </c>
      <c r="AH129" s="88">
        <f>AVERAGE(AH125:AH128)</f>
        <v>1.2000000000000002</v>
      </c>
      <c r="AI129" s="88">
        <f>AVERAGE(AI125:AI128)</f>
        <v>44.25</v>
      </c>
      <c r="AJ129" s="88">
        <f>AVERAGE(AJ125:AJ128)</f>
        <v>0.85</v>
      </c>
      <c r="AK129" s="88">
        <f>AVERAGE(AK125:AK128)</f>
        <v>0.3</v>
      </c>
      <c r="AL129" s="52"/>
      <c r="AM129" s="52"/>
      <c r="AN129" s="26"/>
      <c r="AO129" s="89">
        <f>AR129+(AS129/12)</f>
        <v>16.270833333333332</v>
      </c>
      <c r="AP129" s="27"/>
      <c r="AQ129" s="52"/>
      <c r="AR129" s="52">
        <f>AVERAGE(AR125:AR128)</f>
        <v>0</v>
      </c>
      <c r="AS129" s="52">
        <f>AU129</f>
        <v>195.25</v>
      </c>
      <c r="AT129" s="27"/>
      <c r="AU129" s="52">
        <f>AVERAGE(AU125:AU128)</f>
        <v>195.25</v>
      </c>
      <c r="AV129" s="27"/>
      <c r="AW129" s="27"/>
      <c r="AX129" s="48"/>
      <c r="AY129" s="27"/>
      <c r="AZ129" s="27"/>
      <c r="BA129" s="67">
        <v>0</v>
      </c>
      <c r="BB129" s="27"/>
      <c r="BC129" s="23"/>
      <c r="BD129" s="25"/>
      <c r="BE129" s="25"/>
      <c r="BF129" s="25"/>
      <c r="BG129" s="25"/>
      <c r="BH129" s="92"/>
      <c r="BI129" s="26"/>
      <c r="BJ129" s="26"/>
      <c r="BK129" s="26"/>
      <c r="BL129" s="26"/>
      <c r="BM129" s="26"/>
      <c r="BN129" s="27"/>
      <c r="BO129" s="89">
        <f>AVERAGE(BO125:BO128)</f>
        <v>0.27500000000000002</v>
      </c>
      <c r="BP129" s="89">
        <f>AVERAGE(BP125:BP128)</f>
        <v>3.2500000000000001E-2</v>
      </c>
      <c r="BQ129" s="89">
        <f>AVERAGE(BQ125:BQ128)</f>
        <v>0.6</v>
      </c>
      <c r="BR129" s="84">
        <v>0.35699999999999998</v>
      </c>
      <c r="BS129" s="50"/>
      <c r="BT129" s="84">
        <v>25</v>
      </c>
      <c r="BU129" s="26"/>
      <c r="BV129" s="48"/>
      <c r="BW129" s="48"/>
      <c r="BX129" s="48"/>
      <c r="BY129" s="48"/>
      <c r="BZ129" s="23"/>
      <c r="CA129" s="71">
        <v>0</v>
      </c>
      <c r="CB129" s="71">
        <f>CC129</f>
        <v>11</v>
      </c>
      <c r="CC129" s="52">
        <f>AVERAGE(CC125:CC128)</f>
        <v>11</v>
      </c>
      <c r="CD129" s="25"/>
      <c r="CE129" s="25"/>
      <c r="CF129" s="25"/>
      <c r="CG129" s="23"/>
      <c r="CH129" s="25"/>
      <c r="CI129" s="25"/>
      <c r="CJ129" s="27"/>
      <c r="CK129" s="26"/>
      <c r="CL129" s="26"/>
      <c r="CM129" s="26"/>
      <c r="CN129" s="26"/>
      <c r="CO129" s="24"/>
      <c r="CP129" s="24"/>
      <c r="CQ129" s="25"/>
      <c r="CR129" s="24"/>
      <c r="CS129" s="25"/>
      <c r="CT129" s="24"/>
      <c r="CU129" s="25"/>
      <c r="CV129" s="25"/>
      <c r="CW129" s="25"/>
      <c r="CX129" s="26"/>
      <c r="CY129" s="26"/>
      <c r="CZ129" s="24"/>
      <c r="DA129" s="25"/>
      <c r="DB129" s="26"/>
      <c r="DC129" s="25"/>
      <c r="DD129" s="25"/>
      <c r="DE129" s="25"/>
      <c r="DF129" s="26"/>
      <c r="DG129" s="26"/>
      <c r="DH129" s="25"/>
      <c r="DI129" s="25"/>
      <c r="DJ129" s="25"/>
      <c r="DK129" s="25"/>
      <c r="DL129" s="25"/>
      <c r="DM129" s="26"/>
      <c r="DN129" s="26"/>
      <c r="DO129" s="25"/>
      <c r="DP129" s="27"/>
      <c r="DQ129" s="27"/>
      <c r="DR129" s="27"/>
      <c r="DS129" s="27"/>
      <c r="DT129" s="27"/>
      <c r="DU129" s="27"/>
      <c r="DV129" s="27"/>
      <c r="DW129" s="27"/>
      <c r="DX129" s="27"/>
      <c r="DY129" s="27"/>
      <c r="DZ129" s="27"/>
      <c r="EA129" s="27"/>
      <c r="EB129" s="27"/>
      <c r="EC129" s="27"/>
      <c r="ED129" s="27"/>
      <c r="EE129" s="27"/>
      <c r="EF129" s="27"/>
      <c r="EG129" s="27"/>
      <c r="EH129" s="20"/>
      <c r="EI129" s="20"/>
      <c r="EJ129" s="20"/>
      <c r="EK129" s="20"/>
      <c r="EL129" s="20"/>
      <c r="EM129" s="20"/>
      <c r="EN129" s="20"/>
      <c r="EO129" s="20"/>
      <c r="EP129" s="20"/>
    </row>
    <row r="130" spans="1:146" s="13" customFormat="1">
      <c r="A130" s="93"/>
      <c r="B130" s="94"/>
      <c r="C130" s="94"/>
      <c r="D130" s="94"/>
      <c r="E130" s="94"/>
      <c r="F130" s="94"/>
      <c r="G130" s="94"/>
      <c r="H130" s="95"/>
      <c r="I130" s="94"/>
      <c r="J130" s="96"/>
      <c r="K130" s="96"/>
      <c r="L130" s="94"/>
      <c r="M130" s="94"/>
      <c r="N130" s="94"/>
      <c r="O130" s="97"/>
      <c r="P130" s="84" t="s">
        <v>1349</v>
      </c>
      <c r="Q130" s="84" t="s">
        <v>1349</v>
      </c>
      <c r="R130" s="84" t="s">
        <v>1349</v>
      </c>
      <c r="S130" s="94"/>
      <c r="T130" s="94"/>
      <c r="U130" s="84"/>
      <c r="V130" s="94" t="s">
        <v>301</v>
      </c>
      <c r="W130" s="94" t="s">
        <v>416</v>
      </c>
      <c r="X130" s="85"/>
      <c r="Y130" s="85" t="s">
        <v>301</v>
      </c>
      <c r="Z130" s="48"/>
      <c r="AA130" s="48"/>
      <c r="AB130" s="48"/>
      <c r="AC130" s="48"/>
      <c r="AD130" s="48"/>
      <c r="AE130" s="84" t="s">
        <v>648</v>
      </c>
      <c r="AF130" s="94"/>
      <c r="AG130" s="94" t="s">
        <v>647</v>
      </c>
      <c r="AH130" s="84" t="s">
        <v>648</v>
      </c>
      <c r="AI130" s="84" t="s">
        <v>648</v>
      </c>
      <c r="AJ130" s="84" t="s">
        <v>648</v>
      </c>
      <c r="AK130" s="84" t="s">
        <v>648</v>
      </c>
      <c r="AL130" s="48"/>
      <c r="AM130" s="48"/>
      <c r="AN130" s="48"/>
      <c r="AO130" s="84" t="s">
        <v>301</v>
      </c>
      <c r="AP130" s="94"/>
      <c r="AQ130" s="94"/>
      <c r="AR130" s="94"/>
      <c r="AS130" s="94" t="s">
        <v>647</v>
      </c>
      <c r="AT130" s="94"/>
      <c r="AU130" s="94"/>
      <c r="AV130" s="48"/>
      <c r="AW130" s="48"/>
      <c r="AX130" s="48"/>
      <c r="AY130" s="48"/>
      <c r="AZ130" s="48"/>
      <c r="BA130" s="84" t="s">
        <v>647</v>
      </c>
      <c r="BB130" s="94"/>
      <c r="BC130" s="94"/>
      <c r="BD130" s="48"/>
      <c r="BE130" s="48"/>
      <c r="BF130" s="48"/>
      <c r="BG130" s="48"/>
      <c r="BH130" s="48"/>
      <c r="BI130" s="48"/>
      <c r="BJ130" s="48"/>
      <c r="BK130" s="48"/>
      <c r="BL130" s="48"/>
      <c r="BM130" s="48"/>
      <c r="BN130" s="48"/>
      <c r="BO130" s="84" t="s">
        <v>301</v>
      </c>
      <c r="BP130" s="84" t="s">
        <v>301</v>
      </c>
      <c r="BQ130" s="84" t="s">
        <v>301</v>
      </c>
      <c r="BR130" s="84" t="s">
        <v>1205</v>
      </c>
      <c r="BS130" s="94"/>
      <c r="BT130" s="84" t="s">
        <v>1205</v>
      </c>
      <c r="BU130" s="94"/>
      <c r="BV130" s="94"/>
      <c r="BW130" s="94"/>
      <c r="BX130" s="94"/>
      <c r="BY130" s="94"/>
      <c r="BZ130" s="94"/>
      <c r="CA130" s="84" t="s">
        <v>653</v>
      </c>
      <c r="CB130" s="84" t="s">
        <v>301</v>
      </c>
      <c r="CC130" s="94"/>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row>
    <row r="131" spans="1:146" s="13" customFormat="1">
      <c r="A131" s="48" t="s">
        <v>831</v>
      </c>
      <c r="B131" s="48">
        <v>1</v>
      </c>
      <c r="C131" s="48" t="s">
        <v>375</v>
      </c>
      <c r="D131" s="48" t="s">
        <v>389</v>
      </c>
      <c r="E131" s="48">
        <v>1</v>
      </c>
      <c r="F131" s="48" t="s">
        <v>832</v>
      </c>
      <c r="G131" s="48" t="s">
        <v>1299</v>
      </c>
      <c r="H131" s="49" t="s">
        <v>833</v>
      </c>
      <c r="I131" s="48">
        <v>2</v>
      </c>
      <c r="J131" s="50" t="s">
        <v>439</v>
      </c>
      <c r="K131" s="50" t="s">
        <v>834</v>
      </c>
      <c r="L131" s="48" t="s">
        <v>835</v>
      </c>
      <c r="M131" s="51"/>
      <c r="N131" s="48"/>
      <c r="O131" s="53">
        <v>26</v>
      </c>
      <c r="P131" s="87"/>
      <c r="Q131" s="87"/>
      <c r="R131" s="84">
        <v>93.2</v>
      </c>
      <c r="S131" s="48">
        <v>6.25</v>
      </c>
      <c r="T131" s="8">
        <f>U131/S131</f>
        <v>0.30399999999999999</v>
      </c>
      <c r="U131" s="84">
        <v>1.9</v>
      </c>
      <c r="V131" s="48"/>
      <c r="W131" s="48"/>
      <c r="X131" s="85">
        <v>0.1</v>
      </c>
      <c r="Y131" s="85"/>
      <c r="Z131" s="48"/>
      <c r="AA131" s="48"/>
      <c r="AB131" s="48"/>
      <c r="AC131" s="48"/>
      <c r="AD131" s="48"/>
      <c r="AE131" s="84"/>
      <c r="AF131" s="48">
        <v>3.9</v>
      </c>
      <c r="AG131" s="48"/>
      <c r="AH131" s="84">
        <v>0.5</v>
      </c>
      <c r="AI131" s="84">
        <v>62</v>
      </c>
      <c r="AJ131" s="84">
        <v>0.6</v>
      </c>
      <c r="AK131" s="84">
        <v>0.3</v>
      </c>
      <c r="AL131" s="48"/>
      <c r="AM131" s="48"/>
      <c r="AN131" s="48"/>
      <c r="AO131" s="84"/>
      <c r="AP131" s="48"/>
      <c r="AQ131" s="48">
        <v>23</v>
      </c>
      <c r="AR131" s="48">
        <v>0</v>
      </c>
      <c r="AS131" s="48"/>
      <c r="AT131" s="48"/>
      <c r="AU131" s="48">
        <v>139</v>
      </c>
      <c r="AV131" s="48"/>
      <c r="AW131" s="48"/>
      <c r="AX131" s="48"/>
      <c r="AY131" s="48"/>
      <c r="AZ131" s="48"/>
      <c r="BA131" s="84"/>
      <c r="BB131" s="48"/>
      <c r="BC131" s="48"/>
      <c r="BD131" s="48"/>
      <c r="BE131" s="48"/>
      <c r="BF131" s="48"/>
      <c r="BG131" s="48"/>
      <c r="BH131" s="48"/>
      <c r="BI131" s="48"/>
      <c r="BJ131" s="48"/>
      <c r="BK131" s="48"/>
      <c r="BL131" s="48"/>
      <c r="BM131" s="48"/>
      <c r="BN131" s="48"/>
      <c r="BO131" s="84">
        <v>0.08</v>
      </c>
      <c r="BP131" s="84">
        <v>0.1</v>
      </c>
      <c r="BQ131" s="84">
        <v>0.6</v>
      </c>
      <c r="BR131" s="84"/>
      <c r="BS131" s="48"/>
      <c r="BT131" s="84"/>
      <c r="BU131" s="48"/>
      <c r="BV131" s="48"/>
      <c r="BW131" s="48"/>
      <c r="BX131" s="48"/>
      <c r="BY131" s="48"/>
      <c r="BZ131" s="48"/>
      <c r="CA131" s="84"/>
      <c r="CB131" s="84"/>
      <c r="CC131" s="48">
        <v>27</v>
      </c>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row>
    <row r="132" spans="1:146" s="13" customFormat="1">
      <c r="A132" s="48" t="s">
        <v>831</v>
      </c>
      <c r="B132" s="48">
        <v>2</v>
      </c>
      <c r="C132" s="48" t="s">
        <v>375</v>
      </c>
      <c r="D132" s="48" t="s">
        <v>389</v>
      </c>
      <c r="E132" s="48">
        <v>1</v>
      </c>
      <c r="F132" s="48" t="s">
        <v>832</v>
      </c>
      <c r="G132" s="48" t="s">
        <v>1299</v>
      </c>
      <c r="H132" s="49" t="s">
        <v>833</v>
      </c>
      <c r="I132" s="48">
        <v>1</v>
      </c>
      <c r="J132" s="50" t="s">
        <v>512</v>
      </c>
      <c r="K132" s="50" t="s">
        <v>836</v>
      </c>
      <c r="L132" s="48" t="s">
        <v>837</v>
      </c>
      <c r="M132" s="51"/>
      <c r="N132" s="48"/>
      <c r="O132" s="53">
        <v>33</v>
      </c>
      <c r="P132" s="87"/>
      <c r="Q132" s="87"/>
      <c r="R132" s="84">
        <v>91.4</v>
      </c>
      <c r="S132" s="48">
        <v>6.25</v>
      </c>
      <c r="T132" s="8">
        <f>U132/S132</f>
        <v>0.35200000000000004</v>
      </c>
      <c r="U132" s="84">
        <v>2.2000000000000002</v>
      </c>
      <c r="V132" s="48"/>
      <c r="W132" s="48"/>
      <c r="X132" s="85">
        <v>0.1</v>
      </c>
      <c r="Y132" s="85"/>
      <c r="Z132" s="48"/>
      <c r="AA132" s="48"/>
      <c r="AB132" s="48"/>
      <c r="AC132" s="48"/>
      <c r="AD132" s="48"/>
      <c r="AE132" s="84"/>
      <c r="AF132" s="48">
        <v>4.9000000000000004</v>
      </c>
      <c r="AG132" s="48"/>
      <c r="AH132" s="84">
        <v>0.5</v>
      </c>
      <c r="AI132" s="84">
        <v>64</v>
      </c>
      <c r="AJ132" s="84">
        <v>0.7</v>
      </c>
      <c r="AK132" s="84">
        <v>0.4</v>
      </c>
      <c r="AL132" s="48"/>
      <c r="AM132" s="48"/>
      <c r="AN132" s="48"/>
      <c r="AO132" s="84"/>
      <c r="AP132" s="48"/>
      <c r="AQ132" s="48">
        <v>39</v>
      </c>
      <c r="AR132" s="48">
        <v>0</v>
      </c>
      <c r="AS132" s="48"/>
      <c r="AT132" s="48"/>
      <c r="AU132" s="48">
        <v>234</v>
      </c>
      <c r="AV132" s="48"/>
      <c r="AW132" s="48"/>
      <c r="AX132" s="48"/>
      <c r="AY132" s="48"/>
      <c r="AZ132" s="48"/>
      <c r="BA132" s="84"/>
      <c r="BB132" s="48"/>
      <c r="BC132" s="48"/>
      <c r="BD132" s="48"/>
      <c r="BE132" s="48"/>
      <c r="BF132" s="48"/>
      <c r="BG132" s="48"/>
      <c r="BH132" s="48"/>
      <c r="BI132" s="48"/>
      <c r="BJ132" s="48"/>
      <c r="BK132" s="48"/>
      <c r="BL132" s="48"/>
      <c r="BM132" s="48"/>
      <c r="BN132" s="48"/>
      <c r="BO132" s="84">
        <v>7.0000000000000007E-2</v>
      </c>
      <c r="BP132" s="84">
        <v>0.1</v>
      </c>
      <c r="BQ132" s="84">
        <v>0.6</v>
      </c>
      <c r="BR132" s="84"/>
      <c r="BS132" s="48"/>
      <c r="BT132" s="84"/>
      <c r="BU132" s="48"/>
      <c r="BV132" s="48"/>
      <c r="BW132" s="48"/>
      <c r="BX132" s="48"/>
      <c r="BY132" s="48"/>
      <c r="BZ132" s="48"/>
      <c r="CA132" s="84"/>
      <c r="CB132" s="84"/>
      <c r="CC132" s="48">
        <v>19</v>
      </c>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row>
    <row r="133" spans="1:146" s="13" customFormat="1">
      <c r="A133" s="48" t="s">
        <v>831</v>
      </c>
      <c r="B133" s="48">
        <v>3</v>
      </c>
      <c r="C133" s="48" t="s">
        <v>375</v>
      </c>
      <c r="D133" s="48" t="s">
        <v>389</v>
      </c>
      <c r="E133" s="48">
        <v>1</v>
      </c>
      <c r="F133" s="48" t="s">
        <v>832</v>
      </c>
      <c r="G133" s="48" t="s">
        <v>1299</v>
      </c>
      <c r="H133" s="49" t="s">
        <v>833</v>
      </c>
      <c r="I133" s="48">
        <v>2</v>
      </c>
      <c r="J133" s="50" t="s">
        <v>456</v>
      </c>
      <c r="K133" s="50" t="s">
        <v>838</v>
      </c>
      <c r="L133" s="48" t="s">
        <v>839</v>
      </c>
      <c r="M133" s="51"/>
      <c r="N133" s="48"/>
      <c r="O133" s="53">
        <v>36</v>
      </c>
      <c r="P133" s="87"/>
      <c r="Q133" s="87"/>
      <c r="R133" s="84">
        <v>90.8</v>
      </c>
      <c r="S133" s="48">
        <v>6.25</v>
      </c>
      <c r="T133" s="8">
        <f>U133/S133</f>
        <v>0.43200000000000005</v>
      </c>
      <c r="U133" s="84">
        <v>2.7</v>
      </c>
      <c r="V133" s="48"/>
      <c r="W133" s="48"/>
      <c r="X133" s="85">
        <v>0.2</v>
      </c>
      <c r="Y133" s="85"/>
      <c r="Z133" s="48"/>
      <c r="AA133" s="48"/>
      <c r="AB133" s="48"/>
      <c r="AC133" s="48"/>
      <c r="AD133" s="48"/>
      <c r="AE133" s="84"/>
      <c r="AF133" s="48">
        <v>1.8</v>
      </c>
      <c r="AG133" s="48"/>
      <c r="AH133" s="84">
        <v>0.4</v>
      </c>
      <c r="AI133" s="84">
        <v>68</v>
      </c>
      <c r="AJ133" s="84">
        <v>0.8</v>
      </c>
      <c r="AK133" s="84"/>
      <c r="AL133" s="48"/>
      <c r="AM133" s="48"/>
      <c r="AN133" s="48"/>
      <c r="AO133" s="84"/>
      <c r="AP133" s="48"/>
      <c r="AQ133" s="48">
        <v>98</v>
      </c>
      <c r="AR133" s="48">
        <v>0</v>
      </c>
      <c r="AS133" s="48"/>
      <c r="AT133" s="48"/>
      <c r="AU133" s="48">
        <v>590</v>
      </c>
      <c r="AV133" s="48"/>
      <c r="AW133" s="48"/>
      <c r="AX133" s="48"/>
      <c r="AY133" s="48"/>
      <c r="AZ133" s="48"/>
      <c r="BA133" s="84"/>
      <c r="BB133" s="48"/>
      <c r="BC133" s="48"/>
      <c r="BD133" s="48"/>
      <c r="BE133" s="48"/>
      <c r="BF133" s="48"/>
      <c r="BG133" s="48"/>
      <c r="BH133" s="48"/>
      <c r="BI133" s="48"/>
      <c r="BJ133" s="48"/>
      <c r="BK133" s="48"/>
      <c r="BL133" s="48"/>
      <c r="BM133" s="48"/>
      <c r="BN133" s="48"/>
      <c r="BO133" s="84">
        <v>0.4</v>
      </c>
      <c r="BP133" s="84">
        <v>7.0000000000000007E-2</v>
      </c>
      <c r="BQ133" s="84">
        <v>0.8</v>
      </c>
      <c r="BR133" s="84"/>
      <c r="BS133" s="48"/>
      <c r="BT133" s="84"/>
      <c r="BU133" s="48"/>
      <c r="BV133" s="48"/>
      <c r="BW133" s="48"/>
      <c r="BX133" s="48"/>
      <c r="BY133" s="48"/>
      <c r="BZ133" s="48"/>
      <c r="CA133" s="84"/>
      <c r="CB133" s="84"/>
      <c r="CC133" s="48">
        <v>15</v>
      </c>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row>
    <row r="134" spans="1:146" s="19" customFormat="1" ht="14.25" customHeight="1">
      <c r="A134" s="86" t="s">
        <v>831</v>
      </c>
      <c r="B134" s="48" t="s">
        <v>646</v>
      </c>
      <c r="C134" s="48"/>
      <c r="D134" s="48"/>
      <c r="E134" s="48">
        <v>1</v>
      </c>
      <c r="F134" s="48" t="s">
        <v>832</v>
      </c>
      <c r="G134" s="48" t="s">
        <v>1299</v>
      </c>
      <c r="H134" s="49" t="s">
        <v>833</v>
      </c>
      <c r="I134" s="48"/>
      <c r="J134" s="50"/>
      <c r="K134" s="50"/>
      <c r="L134" s="48"/>
      <c r="M134" s="51">
        <f>R134+U134+X134+Y134+AE134+AG134+AH134</f>
        <v>100</v>
      </c>
      <c r="N134" s="52"/>
      <c r="O134" s="53">
        <f>AVERAGE(O131:O133)</f>
        <v>31.666666666666668</v>
      </c>
      <c r="P134" s="87">
        <f>U134*17+X134*37+Y134*17+AG134*29+AE134*8</f>
        <v>102.33333333333313</v>
      </c>
      <c r="Q134" s="87">
        <f>(U134*4)+(X134*9)+(Y134*4)+(AG134*7)+(AE134*2)</f>
        <v>24.533333333333285</v>
      </c>
      <c r="R134" s="88">
        <f>AVERAGE(R131:R133)</f>
        <v>91.800000000000011</v>
      </c>
      <c r="S134" s="48">
        <v>6.25</v>
      </c>
      <c r="T134" s="52">
        <f>AVERAGE(T131:T133)</f>
        <v>0.36266666666666669</v>
      </c>
      <c r="U134" s="89">
        <f>S134*T134</f>
        <v>2.2666666666666666</v>
      </c>
      <c r="V134" s="52">
        <f>U134</f>
        <v>2.2666666666666666</v>
      </c>
      <c r="W134" s="7">
        <v>0</v>
      </c>
      <c r="X134" s="98">
        <f>AVERAGE(X131:X133)</f>
        <v>0.13333333333333333</v>
      </c>
      <c r="Y134" s="66">
        <f>100-R134-U134-X134-AE134-AH134</f>
        <v>1.7999999999999881</v>
      </c>
      <c r="Z134" s="52"/>
      <c r="AA134" s="23"/>
      <c r="AB134" s="23"/>
      <c r="AC134" s="23"/>
      <c r="AD134" s="23"/>
      <c r="AE134" s="88">
        <f>AF134</f>
        <v>3.5333333333333337</v>
      </c>
      <c r="AF134" s="51">
        <f>AVERAGE(AF131:AF133)</f>
        <v>3.5333333333333337</v>
      </c>
      <c r="AG134" s="23">
        <v>0</v>
      </c>
      <c r="AH134" s="88">
        <f>AVERAGE(AH131:AH133)</f>
        <v>0.46666666666666662</v>
      </c>
      <c r="AI134" s="88">
        <f>AVERAGE(AI131:AI133)</f>
        <v>64.666666666666671</v>
      </c>
      <c r="AJ134" s="88">
        <f>AVERAGE(AJ131:AJ133)</f>
        <v>0.69999999999999984</v>
      </c>
      <c r="AK134" s="88">
        <v>0.1</v>
      </c>
      <c r="AL134" s="52"/>
      <c r="AM134" s="52"/>
      <c r="AN134" s="26"/>
      <c r="AO134" s="89">
        <f>AR134+(AS134/12)</f>
        <v>26.75</v>
      </c>
      <c r="AP134" s="51">
        <v>0</v>
      </c>
      <c r="AQ134" s="52"/>
      <c r="AR134" s="51">
        <f>AVERAGE(AR131:AR133)</f>
        <v>0</v>
      </c>
      <c r="AS134" s="52">
        <f>AU134</f>
        <v>321</v>
      </c>
      <c r="AT134" s="27"/>
      <c r="AU134" s="52">
        <f>AVERAGE(AU131:AU133)</f>
        <v>321</v>
      </c>
      <c r="AV134" s="27"/>
      <c r="AW134" s="27"/>
      <c r="AX134" s="48"/>
      <c r="AY134" s="27"/>
      <c r="AZ134" s="27"/>
      <c r="BA134" s="67">
        <v>0</v>
      </c>
      <c r="BB134" s="27"/>
      <c r="BC134" s="23"/>
      <c r="BD134" s="25"/>
      <c r="BE134" s="25"/>
      <c r="BF134" s="25"/>
      <c r="BG134" s="25"/>
      <c r="BH134" s="92"/>
      <c r="BI134" s="26"/>
      <c r="BJ134" s="26"/>
      <c r="BK134" s="26"/>
      <c r="BL134" s="26"/>
      <c r="BM134" s="26"/>
      <c r="BN134" s="27"/>
      <c r="BO134" s="89">
        <f>AVERAGE(BO131:BO133)</f>
        <v>0.18333333333333335</v>
      </c>
      <c r="BP134" s="89">
        <f>AVERAGE(BP131:BP133)</f>
        <v>9.0000000000000011E-2</v>
      </c>
      <c r="BQ134" s="89">
        <f>AVERAGE(BQ131:BQ133)</f>
        <v>0.66666666666666663</v>
      </c>
      <c r="BR134" s="84">
        <v>7.4999999999999997E-2</v>
      </c>
      <c r="BS134" s="48">
        <v>7.4999999999999997E-2</v>
      </c>
      <c r="BT134" s="84">
        <v>19</v>
      </c>
      <c r="BU134" s="48"/>
      <c r="BV134" s="48">
        <v>19</v>
      </c>
      <c r="BW134" s="48">
        <v>0</v>
      </c>
      <c r="BX134" s="27"/>
      <c r="BY134" s="27"/>
      <c r="BZ134" s="23"/>
      <c r="CA134" s="71">
        <v>0</v>
      </c>
      <c r="CB134" s="71">
        <f>CC134</f>
        <v>20.333333333333332</v>
      </c>
      <c r="CC134" s="52">
        <f>AVERAGE(CC131:CC133)</f>
        <v>20.333333333333332</v>
      </c>
      <c r="CD134" s="25"/>
      <c r="CE134" s="25"/>
      <c r="CF134" s="25"/>
      <c r="CG134" s="23"/>
      <c r="CH134" s="25"/>
      <c r="CI134" s="25"/>
      <c r="CJ134" s="27"/>
      <c r="CK134" s="26"/>
      <c r="CL134" s="26"/>
      <c r="CM134" s="26"/>
      <c r="CN134" s="26"/>
      <c r="CO134" s="24"/>
      <c r="CP134" s="24"/>
      <c r="CQ134" s="25"/>
      <c r="CR134" s="24"/>
      <c r="CS134" s="25"/>
      <c r="CT134" s="24"/>
      <c r="CU134" s="25"/>
      <c r="CV134" s="25"/>
      <c r="CW134" s="25"/>
      <c r="CX134" s="26"/>
      <c r="CY134" s="26"/>
      <c r="CZ134" s="24"/>
      <c r="DA134" s="25"/>
      <c r="DB134" s="26"/>
      <c r="DC134" s="25"/>
      <c r="DD134" s="25"/>
      <c r="DE134" s="25"/>
      <c r="DF134" s="26"/>
      <c r="DG134" s="26"/>
      <c r="DH134" s="25"/>
      <c r="DI134" s="25"/>
      <c r="DJ134" s="25"/>
      <c r="DK134" s="25"/>
      <c r="DL134" s="25"/>
      <c r="DM134" s="26"/>
      <c r="DN134" s="26"/>
      <c r="DO134" s="25"/>
      <c r="DP134" s="27"/>
      <c r="DQ134" s="27"/>
      <c r="DR134" s="27"/>
      <c r="DS134" s="27"/>
      <c r="DT134" s="27"/>
      <c r="DU134" s="27"/>
      <c r="DV134" s="27"/>
      <c r="DW134" s="27"/>
      <c r="DX134" s="27"/>
      <c r="DY134" s="27"/>
      <c r="DZ134" s="27"/>
      <c r="EA134" s="27"/>
      <c r="EB134" s="27"/>
      <c r="EC134" s="27"/>
      <c r="ED134" s="27"/>
      <c r="EE134" s="27"/>
      <c r="EF134" s="27"/>
      <c r="EG134" s="27"/>
      <c r="EH134" s="20"/>
      <c r="EI134" s="20"/>
      <c r="EJ134" s="20"/>
      <c r="EK134" s="20"/>
      <c r="EL134" s="20"/>
      <c r="EM134" s="20"/>
      <c r="EN134" s="20"/>
      <c r="EO134" s="20"/>
      <c r="EP134" s="20"/>
    </row>
    <row r="135" spans="1:146" s="13" customFormat="1">
      <c r="A135" s="93"/>
      <c r="B135" s="94"/>
      <c r="C135" s="94"/>
      <c r="D135" s="94"/>
      <c r="E135" s="94"/>
      <c r="F135" s="94"/>
      <c r="G135" s="94"/>
      <c r="H135" s="95"/>
      <c r="I135" s="94"/>
      <c r="J135" s="96"/>
      <c r="K135" s="96"/>
      <c r="L135" s="94"/>
      <c r="M135" s="172"/>
      <c r="N135" s="94"/>
      <c r="O135" s="97"/>
      <c r="P135" s="84" t="s">
        <v>1349</v>
      </c>
      <c r="Q135" s="84" t="s">
        <v>1349</v>
      </c>
      <c r="R135" s="84" t="s">
        <v>1349</v>
      </c>
      <c r="S135" s="94"/>
      <c r="T135" s="94"/>
      <c r="U135" s="84"/>
      <c r="V135" s="94" t="s">
        <v>301</v>
      </c>
      <c r="W135" s="94" t="s">
        <v>416</v>
      </c>
      <c r="X135" s="85"/>
      <c r="Y135" s="85" t="s">
        <v>301</v>
      </c>
      <c r="Z135" s="48"/>
      <c r="AA135" s="48"/>
      <c r="AB135" s="48"/>
      <c r="AC135" s="48"/>
      <c r="AD135" s="48"/>
      <c r="AE135" s="84" t="s">
        <v>648</v>
      </c>
      <c r="AF135" s="94"/>
      <c r="AG135" s="94" t="s">
        <v>647</v>
      </c>
      <c r="AH135" s="84" t="s">
        <v>648</v>
      </c>
      <c r="AI135" s="84" t="s">
        <v>648</v>
      </c>
      <c r="AJ135" s="84" t="s">
        <v>648</v>
      </c>
      <c r="AK135" s="84" t="s">
        <v>648</v>
      </c>
      <c r="AL135" s="48"/>
      <c r="AM135" s="48"/>
      <c r="AN135" s="48"/>
      <c r="AO135" s="84" t="s">
        <v>648</v>
      </c>
      <c r="AP135" s="94"/>
      <c r="AQ135" s="94"/>
      <c r="AR135" s="94"/>
      <c r="AS135" s="94" t="s">
        <v>301</v>
      </c>
      <c r="AT135" s="94"/>
      <c r="AU135" s="94"/>
      <c r="AV135" s="48"/>
      <c r="AW135" s="48"/>
      <c r="AX135" s="48"/>
      <c r="AY135" s="48"/>
      <c r="AZ135" s="48"/>
      <c r="BA135" s="84" t="s">
        <v>647</v>
      </c>
      <c r="BB135" s="94"/>
      <c r="BC135" s="94"/>
      <c r="BD135" s="48"/>
      <c r="BE135" s="48"/>
      <c r="BF135" s="48"/>
      <c r="BG135" s="48"/>
      <c r="BH135" s="48"/>
      <c r="BI135" s="48"/>
      <c r="BJ135" s="48"/>
      <c r="BK135" s="48"/>
      <c r="BL135" s="48"/>
      <c r="BM135" s="48"/>
      <c r="BN135" s="48"/>
      <c r="BO135" s="84" t="s">
        <v>301</v>
      </c>
      <c r="BP135" s="84" t="s">
        <v>301</v>
      </c>
      <c r="BQ135" s="84" t="s">
        <v>301</v>
      </c>
      <c r="BR135" s="84" t="s">
        <v>1183</v>
      </c>
      <c r="BS135" s="94" t="s">
        <v>1183</v>
      </c>
      <c r="BT135" s="84" t="s">
        <v>1183</v>
      </c>
      <c r="BU135" s="94"/>
      <c r="BV135" s="94" t="s">
        <v>1183</v>
      </c>
      <c r="BW135" s="94" t="s">
        <v>1183</v>
      </c>
      <c r="BX135" s="94"/>
      <c r="BY135" s="94"/>
      <c r="BZ135" s="94"/>
      <c r="CA135" s="84" t="s">
        <v>1183</v>
      </c>
      <c r="CB135" s="84" t="s">
        <v>301</v>
      </c>
      <c r="CC135" s="94" t="s">
        <v>301</v>
      </c>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row>
    <row r="136" spans="1:146" s="13" customFormat="1">
      <c r="A136" s="48" t="s">
        <v>840</v>
      </c>
      <c r="B136" s="48">
        <v>1</v>
      </c>
      <c r="C136" s="48" t="s">
        <v>375</v>
      </c>
      <c r="D136" s="48" t="s">
        <v>389</v>
      </c>
      <c r="E136" s="48">
        <v>1</v>
      </c>
      <c r="F136" s="48" t="s">
        <v>841</v>
      </c>
      <c r="G136" s="48" t="s">
        <v>1295</v>
      </c>
      <c r="H136" s="49" t="s">
        <v>842</v>
      </c>
      <c r="I136" s="48">
        <v>2</v>
      </c>
      <c r="J136" s="50" t="s">
        <v>439</v>
      </c>
      <c r="K136" s="50" t="s">
        <v>843</v>
      </c>
      <c r="L136" s="48" t="s">
        <v>844</v>
      </c>
      <c r="M136" s="51"/>
      <c r="N136" s="48"/>
      <c r="O136" s="53">
        <v>38</v>
      </c>
      <c r="P136" s="87"/>
      <c r="Q136" s="87"/>
      <c r="R136" s="84">
        <v>90.1</v>
      </c>
      <c r="S136" s="48">
        <v>6.25</v>
      </c>
      <c r="T136" s="8">
        <f>U136/S136</f>
        <v>0.4</v>
      </c>
      <c r="U136" s="84">
        <v>2.5</v>
      </c>
      <c r="V136" s="48"/>
      <c r="W136" s="48"/>
      <c r="X136" s="85"/>
      <c r="Y136" s="85"/>
      <c r="Z136" s="48"/>
      <c r="AA136" s="48"/>
      <c r="AB136" s="48"/>
      <c r="AC136" s="48"/>
      <c r="AD136" s="48"/>
      <c r="AE136" s="84"/>
      <c r="AF136" s="48">
        <v>3.1</v>
      </c>
      <c r="AG136" s="48"/>
      <c r="AH136" s="84">
        <v>0.7</v>
      </c>
      <c r="AI136" s="84">
        <v>36</v>
      </c>
      <c r="AJ136" s="84">
        <v>0.8</v>
      </c>
      <c r="AK136" s="84">
        <v>0.5</v>
      </c>
      <c r="AL136" s="48"/>
      <c r="AM136" s="48"/>
      <c r="AN136" s="48"/>
      <c r="AO136" s="84"/>
      <c r="AP136" s="48"/>
      <c r="AQ136" s="48">
        <v>11</v>
      </c>
      <c r="AR136" s="48">
        <v>0</v>
      </c>
      <c r="AS136" s="48"/>
      <c r="AT136" s="48"/>
      <c r="AU136" s="48">
        <v>67</v>
      </c>
      <c r="AV136" s="48"/>
      <c r="AW136" s="48"/>
      <c r="AX136" s="48"/>
      <c r="AY136" s="48"/>
      <c r="AZ136" s="48"/>
      <c r="BA136" s="84"/>
      <c r="BB136" s="48"/>
      <c r="BC136" s="48"/>
      <c r="BD136" s="8"/>
      <c r="BE136" s="8"/>
      <c r="BF136" s="8"/>
      <c r="BG136" s="48"/>
      <c r="BH136" s="48"/>
      <c r="BI136" s="48"/>
      <c r="BJ136" s="48"/>
      <c r="BK136" s="8"/>
      <c r="BL136" s="8"/>
      <c r="BM136" s="8"/>
      <c r="BN136" s="48"/>
      <c r="BO136" s="84">
        <v>0.09</v>
      </c>
      <c r="BP136" s="84">
        <v>0.1</v>
      </c>
      <c r="BQ136" s="84">
        <v>0.9</v>
      </c>
      <c r="BR136" s="84"/>
      <c r="BS136" s="48"/>
      <c r="BT136" s="84"/>
      <c r="BU136" s="48"/>
      <c r="BV136" s="48"/>
      <c r="BW136" s="48"/>
      <c r="BX136" s="48"/>
      <c r="BY136" s="48"/>
      <c r="BZ136" s="48"/>
      <c r="CA136" s="84"/>
      <c r="CB136" s="84"/>
      <c r="CC136" s="48">
        <v>16</v>
      </c>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row>
    <row r="137" spans="1:146" s="13" customFormat="1">
      <c r="A137" s="48" t="s">
        <v>840</v>
      </c>
      <c r="B137" s="48">
        <v>2</v>
      </c>
      <c r="C137" s="48" t="s">
        <v>375</v>
      </c>
      <c r="D137" s="48" t="s">
        <v>389</v>
      </c>
      <c r="E137" s="48">
        <v>1</v>
      </c>
      <c r="F137" s="48" t="s">
        <v>841</v>
      </c>
      <c r="G137" s="48" t="s">
        <v>1295</v>
      </c>
      <c r="H137" s="49" t="s">
        <v>842</v>
      </c>
      <c r="I137" s="48">
        <v>2</v>
      </c>
      <c r="J137" s="50" t="s">
        <v>441</v>
      </c>
      <c r="K137" s="50" t="s">
        <v>845</v>
      </c>
      <c r="L137" s="48" t="s">
        <v>846</v>
      </c>
      <c r="M137" s="51"/>
      <c r="N137" s="48">
        <v>248</v>
      </c>
      <c r="O137" s="53">
        <v>59</v>
      </c>
      <c r="P137" s="87"/>
      <c r="Q137" s="87"/>
      <c r="R137" s="84">
        <v>83</v>
      </c>
      <c r="S137" s="48">
        <v>6.25</v>
      </c>
      <c r="T137" s="8">
        <f>U137/S137</f>
        <v>0.96</v>
      </c>
      <c r="U137" s="84">
        <v>6</v>
      </c>
      <c r="V137" s="48"/>
      <c r="W137" s="48"/>
      <c r="X137" s="85">
        <v>0.4</v>
      </c>
      <c r="Y137" s="85"/>
      <c r="Z137" s="48"/>
      <c r="AA137" s="48"/>
      <c r="AB137" s="48"/>
      <c r="AC137" s="48"/>
      <c r="AD137" s="48"/>
      <c r="AE137" s="84"/>
      <c r="AF137" s="48"/>
      <c r="AG137" s="48"/>
      <c r="AH137" s="84">
        <v>0.7</v>
      </c>
      <c r="AI137" s="84">
        <v>47</v>
      </c>
      <c r="AJ137" s="84">
        <v>1.6</v>
      </c>
      <c r="AK137" s="84">
        <v>0.37</v>
      </c>
      <c r="AL137" s="48"/>
      <c r="AM137" s="48"/>
      <c r="AN137" s="48"/>
      <c r="AO137" s="84"/>
      <c r="AP137" s="48"/>
      <c r="AQ137" s="48"/>
      <c r="AR137" s="48">
        <v>0</v>
      </c>
      <c r="AS137" s="48"/>
      <c r="AT137" s="48"/>
      <c r="AU137" s="48">
        <v>250</v>
      </c>
      <c r="AV137" s="48"/>
      <c r="AW137" s="48"/>
      <c r="AX137" s="48"/>
      <c r="AY137" s="48"/>
      <c r="AZ137" s="48"/>
      <c r="BA137" s="84"/>
      <c r="BB137" s="48"/>
      <c r="BC137" s="48"/>
      <c r="BD137" s="48"/>
      <c r="BE137" s="48"/>
      <c r="BF137" s="48"/>
      <c r="BG137" s="48"/>
      <c r="BH137" s="48"/>
      <c r="BI137" s="48"/>
      <c r="BJ137" s="48"/>
      <c r="BK137" s="48"/>
      <c r="BL137" s="48"/>
      <c r="BM137" s="48"/>
      <c r="BN137" s="48"/>
      <c r="BO137" s="84">
        <v>0.28999999999999998</v>
      </c>
      <c r="BP137" s="84">
        <v>0.18</v>
      </c>
      <c r="BQ137" s="84">
        <v>1.8</v>
      </c>
      <c r="BR137" s="84"/>
      <c r="BS137" s="48">
        <v>2.4E-2</v>
      </c>
      <c r="BT137" s="84"/>
      <c r="BU137" s="48"/>
      <c r="BV137" s="48"/>
      <c r="BW137" s="48">
        <v>0</v>
      </c>
      <c r="BX137" s="48">
        <v>62</v>
      </c>
      <c r="BY137" s="48"/>
      <c r="BZ137" s="48"/>
      <c r="CA137" s="84">
        <v>0</v>
      </c>
      <c r="CB137" s="84"/>
      <c r="CC137" s="48">
        <v>22</v>
      </c>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row>
    <row r="138" spans="1:146" s="13" customFormat="1">
      <c r="A138" s="48" t="s">
        <v>840</v>
      </c>
      <c r="B138" s="48">
        <v>3</v>
      </c>
      <c r="C138" s="48" t="s">
        <v>375</v>
      </c>
      <c r="D138" s="48" t="s">
        <v>389</v>
      </c>
      <c r="E138" s="48">
        <v>1</v>
      </c>
      <c r="F138" s="48" t="s">
        <v>841</v>
      </c>
      <c r="G138" s="48" t="s">
        <v>1295</v>
      </c>
      <c r="H138" s="49" t="s">
        <v>842</v>
      </c>
      <c r="I138" s="48">
        <v>1</v>
      </c>
      <c r="J138" s="50" t="s">
        <v>512</v>
      </c>
      <c r="K138" s="50" t="s">
        <v>847</v>
      </c>
      <c r="L138" s="48" t="s">
        <v>848</v>
      </c>
      <c r="M138" s="51"/>
      <c r="N138" s="48"/>
      <c r="O138" s="53">
        <v>40</v>
      </c>
      <c r="P138" s="87"/>
      <c r="Q138" s="87"/>
      <c r="R138" s="84">
        <v>90.1</v>
      </c>
      <c r="S138" s="48">
        <v>6.25</v>
      </c>
      <c r="T138" s="8">
        <f>U138/S138</f>
        <v>0.41600000000000004</v>
      </c>
      <c r="U138" s="84">
        <v>2.6</v>
      </c>
      <c r="V138" s="48"/>
      <c r="W138" s="48"/>
      <c r="X138" s="85">
        <v>0.6</v>
      </c>
      <c r="Y138" s="85"/>
      <c r="Z138" s="48"/>
      <c r="AA138" s="48"/>
      <c r="AB138" s="48"/>
      <c r="AC138" s="48"/>
      <c r="AD138" s="48"/>
      <c r="AE138" s="84"/>
      <c r="AF138" s="48">
        <v>2.7</v>
      </c>
      <c r="AG138" s="48"/>
      <c r="AH138" s="84">
        <v>0.6</v>
      </c>
      <c r="AI138" s="84">
        <v>53</v>
      </c>
      <c r="AJ138" s="84">
        <v>0.8</v>
      </c>
      <c r="AK138" s="84">
        <v>0.5</v>
      </c>
      <c r="AL138" s="48"/>
      <c r="AM138" s="48"/>
      <c r="AN138" s="48"/>
      <c r="AO138" s="84"/>
      <c r="AP138" s="48"/>
      <c r="AQ138" s="48">
        <v>41</v>
      </c>
      <c r="AR138" s="48">
        <v>0</v>
      </c>
      <c r="AS138" s="48"/>
      <c r="AT138" s="48"/>
      <c r="AU138" s="48">
        <v>246</v>
      </c>
      <c r="AV138" s="48"/>
      <c r="AW138" s="48"/>
      <c r="AX138" s="48"/>
      <c r="AY138" s="48"/>
      <c r="AZ138" s="48"/>
      <c r="BA138" s="84"/>
      <c r="BB138" s="48"/>
      <c r="BC138" s="48"/>
      <c r="BD138" s="48"/>
      <c r="BE138" s="48"/>
      <c r="BF138" s="48"/>
      <c r="BG138" s="48"/>
      <c r="BH138" s="48"/>
      <c r="BI138" s="48"/>
      <c r="BJ138" s="48"/>
      <c r="BK138" s="48"/>
      <c r="BL138" s="48"/>
      <c r="BM138" s="48"/>
      <c r="BN138" s="48"/>
      <c r="BO138" s="84">
        <v>0.1</v>
      </c>
      <c r="BP138" s="84">
        <v>0.11</v>
      </c>
      <c r="BQ138" s="84">
        <v>0.8</v>
      </c>
      <c r="BR138" s="84"/>
      <c r="BS138" s="48"/>
      <c r="BT138" s="84"/>
      <c r="BU138" s="48"/>
      <c r="BV138" s="48"/>
      <c r="BW138" s="48"/>
      <c r="BX138" s="48"/>
      <c r="BY138" s="48"/>
      <c r="BZ138" s="48"/>
      <c r="CA138" s="84"/>
      <c r="CB138" s="84"/>
      <c r="CC138" s="48">
        <v>20</v>
      </c>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row>
    <row r="139" spans="1:146" s="13" customFormat="1">
      <c r="A139" s="48" t="s">
        <v>840</v>
      </c>
      <c r="B139" s="48">
        <v>4</v>
      </c>
      <c r="C139" s="48" t="s">
        <v>375</v>
      </c>
      <c r="D139" s="48" t="s">
        <v>389</v>
      </c>
      <c r="E139" s="48">
        <v>1</v>
      </c>
      <c r="F139" s="48" t="s">
        <v>841</v>
      </c>
      <c r="G139" s="48" t="s">
        <v>1295</v>
      </c>
      <c r="H139" s="49" t="s">
        <v>842</v>
      </c>
      <c r="I139" s="48">
        <v>2</v>
      </c>
      <c r="J139" s="50" t="s">
        <v>456</v>
      </c>
      <c r="K139" s="50" t="s">
        <v>849</v>
      </c>
      <c r="L139" s="48" t="s">
        <v>850</v>
      </c>
      <c r="M139" s="51"/>
      <c r="N139" s="48"/>
      <c r="O139" s="53">
        <v>43</v>
      </c>
      <c r="P139" s="87"/>
      <c r="Q139" s="87"/>
      <c r="R139" s="84">
        <v>88.9</v>
      </c>
      <c r="S139" s="48">
        <v>6.25</v>
      </c>
      <c r="T139" s="8">
        <f>U139/S139</f>
        <v>0.496</v>
      </c>
      <c r="U139" s="84">
        <v>3.1</v>
      </c>
      <c r="V139" s="48"/>
      <c r="W139" s="48"/>
      <c r="X139" s="85">
        <v>0.2</v>
      </c>
      <c r="Y139" s="85"/>
      <c r="Z139" s="48"/>
      <c r="AA139" s="48"/>
      <c r="AB139" s="48"/>
      <c r="AC139" s="48"/>
      <c r="AD139" s="48"/>
      <c r="AE139" s="84"/>
      <c r="AF139" s="48">
        <v>2.2000000000000002</v>
      </c>
      <c r="AG139" s="48"/>
      <c r="AH139" s="84">
        <v>0.6</v>
      </c>
      <c r="AI139" s="84">
        <v>61</v>
      </c>
      <c r="AJ139" s="84">
        <v>0.9</v>
      </c>
      <c r="AK139" s="84"/>
      <c r="AL139" s="48"/>
      <c r="AM139" s="48"/>
      <c r="AN139" s="48"/>
      <c r="AO139" s="84"/>
      <c r="AP139" s="48"/>
      <c r="AQ139" s="48">
        <v>42</v>
      </c>
      <c r="AR139" s="48">
        <v>0</v>
      </c>
      <c r="AS139" s="48"/>
      <c r="AT139" s="48"/>
      <c r="AU139" s="48">
        <v>250</v>
      </c>
      <c r="AV139" s="48"/>
      <c r="AW139" s="48"/>
      <c r="AX139" s="48"/>
      <c r="AY139" s="48"/>
      <c r="AZ139" s="48"/>
      <c r="BA139" s="84"/>
      <c r="BB139" s="48"/>
      <c r="BC139" s="48"/>
      <c r="BD139" s="48"/>
      <c r="BE139" s="48"/>
      <c r="BF139" s="48"/>
      <c r="BG139" s="48"/>
      <c r="BH139" s="48"/>
      <c r="BI139" s="48"/>
      <c r="BJ139" s="48"/>
      <c r="BK139" s="48"/>
      <c r="BL139" s="48"/>
      <c r="BM139" s="48"/>
      <c r="BN139" s="48"/>
      <c r="BO139" s="84">
        <v>0.12</v>
      </c>
      <c r="BP139" s="84">
        <v>0.11</v>
      </c>
      <c r="BQ139" s="84">
        <v>1</v>
      </c>
      <c r="BR139" s="84"/>
      <c r="BS139" s="48"/>
      <c r="BT139" s="84"/>
      <c r="BU139" s="48"/>
      <c r="BV139" s="48"/>
      <c r="BW139" s="48"/>
      <c r="BX139" s="48"/>
      <c r="BY139" s="48"/>
      <c r="BZ139" s="48"/>
      <c r="CA139" s="84"/>
      <c r="CB139" s="84"/>
      <c r="CC139" s="48">
        <v>22</v>
      </c>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row>
    <row r="140" spans="1:146" s="19" customFormat="1" ht="14.25" customHeight="1">
      <c r="A140" s="86" t="s">
        <v>840</v>
      </c>
      <c r="B140" s="48" t="s">
        <v>646</v>
      </c>
      <c r="C140" s="48"/>
      <c r="D140" s="48"/>
      <c r="E140" s="48"/>
      <c r="F140" s="48" t="s">
        <v>841</v>
      </c>
      <c r="G140" s="48" t="s">
        <v>1295</v>
      </c>
      <c r="H140" s="49" t="s">
        <v>842</v>
      </c>
      <c r="I140" s="48"/>
      <c r="J140" s="50"/>
      <c r="K140" s="50"/>
      <c r="L140" s="48"/>
      <c r="M140" s="51">
        <f>R140+U140+X140+Y140+AE140+AG140+AH140</f>
        <v>100.00000000000001</v>
      </c>
      <c r="N140" s="52">
        <f>AVERAGE(N136:N139)</f>
        <v>248</v>
      </c>
      <c r="O140" s="53">
        <f>AVERAGE(O136:O139)</f>
        <v>45</v>
      </c>
      <c r="P140" s="87">
        <f>U140*17+X140*37+Y140*17+AG140*29+AE140*8</f>
        <v>176.52499999999989</v>
      </c>
      <c r="Q140" s="87">
        <f>(U140*4)+(X140*9)+(Y140*4)+(AG140*7)+(AE140*2)</f>
        <v>41.96666666666664</v>
      </c>
      <c r="R140" s="88">
        <f>AVERAGE(R136:R139)</f>
        <v>88.025000000000006</v>
      </c>
      <c r="S140" s="48">
        <v>6.25</v>
      </c>
      <c r="T140" s="52">
        <f>AVERAGE(T136:T139)</f>
        <v>0.56799999999999995</v>
      </c>
      <c r="U140" s="89">
        <f>S140*T140</f>
        <v>3.55</v>
      </c>
      <c r="V140" s="52">
        <f>U140</f>
        <v>3.55</v>
      </c>
      <c r="W140" s="7">
        <v>0</v>
      </c>
      <c r="X140" s="98">
        <f>AVERAGE(X136:X139)</f>
        <v>0.39999999999999997</v>
      </c>
      <c r="Y140" s="66">
        <f>100-R140-U140-X140-AE140-AH140</f>
        <v>4.7083333333333268</v>
      </c>
      <c r="Z140" s="52"/>
      <c r="AA140" s="23"/>
      <c r="AB140" s="23"/>
      <c r="AC140" s="23"/>
      <c r="AD140" s="23"/>
      <c r="AE140" s="88">
        <f>AF140</f>
        <v>2.6666666666666665</v>
      </c>
      <c r="AF140" s="51">
        <f>AVERAGE(AF136:AF139)</f>
        <v>2.6666666666666665</v>
      </c>
      <c r="AG140" s="23">
        <v>0</v>
      </c>
      <c r="AH140" s="88">
        <f>AVERAGE(AH136:AH139)</f>
        <v>0.65</v>
      </c>
      <c r="AI140" s="88">
        <f>AVERAGE(AI136:AI139)</f>
        <v>49.25</v>
      </c>
      <c r="AJ140" s="88">
        <f>AVERAGE(AJ136:AJ139)</f>
        <v>1.0250000000000001</v>
      </c>
      <c r="AK140" s="88">
        <f>AVERAGE(AK136:AK139)</f>
        <v>0.45666666666666672</v>
      </c>
      <c r="AL140" s="52"/>
      <c r="AM140" s="52"/>
      <c r="AN140" s="26"/>
      <c r="AO140" s="89">
        <f>AR140+(AS140/12)</f>
        <v>16.9375</v>
      </c>
      <c r="AP140" s="27"/>
      <c r="AQ140" s="52"/>
      <c r="AR140" s="52">
        <f>AVERAGE(AR136:AR139)</f>
        <v>0</v>
      </c>
      <c r="AS140" s="52">
        <f>AU140</f>
        <v>203.25</v>
      </c>
      <c r="AT140" s="27"/>
      <c r="AU140" s="52">
        <f>AVERAGE(AU136:AU139)</f>
        <v>203.25</v>
      </c>
      <c r="AV140" s="27"/>
      <c r="AW140" s="27"/>
      <c r="AX140" s="48"/>
      <c r="AY140" s="27"/>
      <c r="AZ140" s="27"/>
      <c r="BA140" s="67">
        <v>0</v>
      </c>
      <c r="BB140" s="27"/>
      <c r="BC140" s="23"/>
      <c r="BD140" s="25"/>
      <c r="BE140" s="25"/>
      <c r="BF140" s="25"/>
      <c r="BG140" s="25"/>
      <c r="BH140" s="92"/>
      <c r="BI140" s="26"/>
      <c r="BJ140" s="26"/>
      <c r="BK140" s="26"/>
      <c r="BL140" s="26"/>
      <c r="BM140" s="26"/>
      <c r="BN140" s="27"/>
      <c r="BO140" s="89">
        <f>AVERAGE(BO136:BO139)</f>
        <v>0.15</v>
      </c>
      <c r="BP140" s="89">
        <f>AVERAGE(BP136:BP139)</f>
        <v>0.125</v>
      </c>
      <c r="BQ140" s="89">
        <f>AVERAGE(BQ136:BQ139)</f>
        <v>1.125</v>
      </c>
      <c r="BR140" s="99">
        <v>2.4E-2</v>
      </c>
      <c r="BS140" s="50">
        <v>2.4E-2</v>
      </c>
      <c r="BT140" s="84">
        <v>62</v>
      </c>
      <c r="BU140" s="26"/>
      <c r="BV140" s="48">
        <v>62</v>
      </c>
      <c r="BW140" s="48">
        <v>0</v>
      </c>
      <c r="BX140" s="48">
        <v>62</v>
      </c>
      <c r="BY140" s="48">
        <v>62</v>
      </c>
      <c r="BZ140" s="23"/>
      <c r="CA140" s="71">
        <v>0</v>
      </c>
      <c r="CB140" s="71">
        <f>CC140</f>
        <v>20</v>
      </c>
      <c r="CC140" s="52">
        <f>AVERAGE(CC136:CC139)</f>
        <v>20</v>
      </c>
      <c r="CD140" s="25"/>
      <c r="CE140" s="25"/>
      <c r="CF140" s="25"/>
      <c r="CG140" s="23"/>
      <c r="CH140" s="25"/>
      <c r="CI140" s="25"/>
      <c r="CJ140" s="27"/>
      <c r="CK140" s="26"/>
      <c r="CL140" s="26"/>
      <c r="CM140" s="26"/>
      <c r="CN140" s="26"/>
      <c r="CO140" s="24"/>
      <c r="CP140" s="24"/>
      <c r="CQ140" s="25"/>
      <c r="CR140" s="24"/>
      <c r="CS140" s="25"/>
      <c r="CT140" s="24"/>
      <c r="CU140" s="25"/>
      <c r="CV140" s="25"/>
      <c r="CW140" s="25"/>
      <c r="CX140" s="26"/>
      <c r="CY140" s="26"/>
      <c r="CZ140" s="24"/>
      <c r="DA140" s="25"/>
      <c r="DB140" s="26"/>
      <c r="DC140" s="25"/>
      <c r="DD140" s="25"/>
      <c r="DE140" s="25"/>
      <c r="DF140" s="26"/>
      <c r="DG140" s="26"/>
      <c r="DH140" s="25"/>
      <c r="DI140" s="25"/>
      <c r="DJ140" s="25"/>
      <c r="DK140" s="25"/>
      <c r="DL140" s="25"/>
      <c r="DM140" s="26"/>
      <c r="DN140" s="26"/>
      <c r="DO140" s="25"/>
      <c r="DP140" s="27"/>
      <c r="DQ140" s="27"/>
      <c r="DR140" s="27"/>
      <c r="DS140" s="27"/>
      <c r="DT140" s="27"/>
      <c r="DU140" s="27"/>
      <c r="DV140" s="27"/>
      <c r="DW140" s="27"/>
      <c r="DX140" s="27"/>
      <c r="DY140" s="27"/>
      <c r="DZ140" s="27"/>
      <c r="EA140" s="27"/>
      <c r="EB140" s="27"/>
      <c r="EC140" s="27"/>
      <c r="ED140" s="27"/>
      <c r="EE140" s="27"/>
      <c r="EF140" s="27"/>
      <c r="EG140" s="27"/>
      <c r="EH140" s="20"/>
      <c r="EI140" s="20"/>
      <c r="EJ140" s="20"/>
      <c r="EK140" s="20"/>
      <c r="EL140" s="20"/>
      <c r="EM140" s="20"/>
      <c r="EN140" s="20"/>
      <c r="EO140" s="20"/>
      <c r="EP140" s="20"/>
    </row>
    <row r="141" spans="1:146" s="13" customFormat="1">
      <c r="A141" s="93"/>
      <c r="B141" s="94"/>
      <c r="C141" s="94"/>
      <c r="D141" s="94"/>
      <c r="E141" s="94"/>
      <c r="F141" s="94"/>
      <c r="G141" s="94"/>
      <c r="H141" s="95"/>
      <c r="I141" s="94"/>
      <c r="J141" s="96"/>
      <c r="K141" s="96"/>
      <c r="L141" s="94"/>
      <c r="M141" s="172"/>
      <c r="N141" s="94"/>
      <c r="O141" s="97"/>
      <c r="P141" s="84" t="s">
        <v>1349</v>
      </c>
      <c r="Q141" s="84" t="s">
        <v>1349</v>
      </c>
      <c r="R141" s="84" t="s">
        <v>1349</v>
      </c>
      <c r="S141" s="94"/>
      <c r="T141" s="94"/>
      <c r="U141" s="84"/>
      <c r="V141" s="94" t="s">
        <v>301</v>
      </c>
      <c r="W141" s="94" t="s">
        <v>416</v>
      </c>
      <c r="X141" s="85"/>
      <c r="Y141" s="85" t="s">
        <v>301</v>
      </c>
      <c r="Z141" s="48"/>
      <c r="AA141" s="48"/>
      <c r="AB141" s="48"/>
      <c r="AC141" s="48"/>
      <c r="AD141" s="48"/>
      <c r="AE141" s="84" t="s">
        <v>648</v>
      </c>
      <c r="AF141" s="94"/>
      <c r="AG141" s="94" t="s">
        <v>647</v>
      </c>
      <c r="AH141" s="84" t="s">
        <v>648</v>
      </c>
      <c r="AI141" s="84" t="s">
        <v>648</v>
      </c>
      <c r="AJ141" s="84" t="s">
        <v>648</v>
      </c>
      <c r="AK141" s="84" t="s">
        <v>648</v>
      </c>
      <c r="AL141" s="48"/>
      <c r="AM141" s="48"/>
      <c r="AN141" s="48"/>
      <c r="AO141" s="84" t="s">
        <v>301</v>
      </c>
      <c r="AP141" s="94"/>
      <c r="AQ141" s="94"/>
      <c r="AR141" s="94"/>
      <c r="AS141" s="94" t="s">
        <v>301</v>
      </c>
      <c r="AT141" s="94"/>
      <c r="AU141" s="94"/>
      <c r="AV141" s="48"/>
      <c r="AW141" s="48"/>
      <c r="AX141" s="48"/>
      <c r="AY141" s="48"/>
      <c r="AZ141" s="48"/>
      <c r="BA141" s="84" t="s">
        <v>647</v>
      </c>
      <c r="BB141" s="94"/>
      <c r="BC141" s="94"/>
      <c r="BD141" s="48"/>
      <c r="BE141" s="48"/>
      <c r="BF141" s="48"/>
      <c r="BG141" s="48"/>
      <c r="BH141" s="48"/>
      <c r="BI141" s="48"/>
      <c r="BJ141" s="48"/>
      <c r="BK141" s="48"/>
      <c r="BL141" s="48"/>
      <c r="BM141" s="48"/>
      <c r="BN141" s="48"/>
      <c r="BO141" s="84" t="s">
        <v>301</v>
      </c>
      <c r="BP141" s="84" t="s">
        <v>301</v>
      </c>
      <c r="BQ141" s="84" t="s">
        <v>301</v>
      </c>
      <c r="BR141" s="84" t="s">
        <v>1184</v>
      </c>
      <c r="BS141" s="94" t="s">
        <v>1184</v>
      </c>
      <c r="BT141" s="84" t="s">
        <v>1184</v>
      </c>
      <c r="BU141" s="94"/>
      <c r="BV141" s="94" t="s">
        <v>1184</v>
      </c>
      <c r="BW141" s="94" t="s">
        <v>1184</v>
      </c>
      <c r="BX141" s="94" t="s">
        <v>1185</v>
      </c>
      <c r="BY141" s="94" t="s">
        <v>1184</v>
      </c>
      <c r="BZ141" s="94"/>
      <c r="CA141" s="84" t="s">
        <v>1184</v>
      </c>
      <c r="CB141" s="84" t="s">
        <v>301</v>
      </c>
      <c r="CC141" s="94" t="s">
        <v>301</v>
      </c>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row>
    <row r="142" spans="1:146" s="13" customFormat="1">
      <c r="A142" s="48" t="s">
        <v>851</v>
      </c>
      <c r="B142" s="48">
        <v>1</v>
      </c>
      <c r="C142" s="48" t="s">
        <v>375</v>
      </c>
      <c r="D142" s="48" t="s">
        <v>389</v>
      </c>
      <c r="E142" s="48">
        <v>1</v>
      </c>
      <c r="F142" s="48" t="s">
        <v>852</v>
      </c>
      <c r="G142" s="48" t="s">
        <v>1294</v>
      </c>
      <c r="H142" s="49" t="s">
        <v>853</v>
      </c>
      <c r="I142" s="48">
        <v>2</v>
      </c>
      <c r="J142" s="50" t="s">
        <v>439</v>
      </c>
      <c r="K142" s="50" t="s">
        <v>855</v>
      </c>
      <c r="L142" s="48" t="s">
        <v>856</v>
      </c>
      <c r="M142" s="51"/>
      <c r="N142" s="48"/>
      <c r="O142" s="53">
        <v>32</v>
      </c>
      <c r="P142" s="87"/>
      <c r="Q142" s="87"/>
      <c r="R142" s="84">
        <v>91.1</v>
      </c>
      <c r="S142" s="48">
        <v>6.25</v>
      </c>
      <c r="T142" s="8">
        <f>U142/S142</f>
        <v>0.43200000000000005</v>
      </c>
      <c r="U142" s="84">
        <v>2.7</v>
      </c>
      <c r="V142" s="48"/>
      <c r="W142" s="48"/>
      <c r="X142" s="85">
        <v>0.1</v>
      </c>
      <c r="Y142" s="85"/>
      <c r="Z142" s="48"/>
      <c r="AA142" s="48"/>
      <c r="AB142" s="48"/>
      <c r="AC142" s="48"/>
      <c r="AD142" s="48"/>
      <c r="AE142" s="84"/>
      <c r="AF142" s="48">
        <v>2.9</v>
      </c>
      <c r="AG142" s="48"/>
      <c r="AH142" s="84">
        <v>1.1000000000000001</v>
      </c>
      <c r="AI142" s="84">
        <v>28</v>
      </c>
      <c r="AJ142" s="84">
        <v>1</v>
      </c>
      <c r="AK142" s="84">
        <v>0.5</v>
      </c>
      <c r="AL142" s="48"/>
      <c r="AM142" s="48"/>
      <c r="AN142" s="48"/>
      <c r="AO142" s="84"/>
      <c r="AP142" s="48"/>
      <c r="AQ142" s="48">
        <v>0</v>
      </c>
      <c r="AR142" s="48">
        <v>0</v>
      </c>
      <c r="AS142" s="48"/>
      <c r="AT142" s="48"/>
      <c r="AU142" s="48"/>
      <c r="AV142" s="48"/>
      <c r="AW142" s="48"/>
      <c r="AX142" s="48"/>
      <c r="AY142" s="48"/>
      <c r="AZ142" s="48"/>
      <c r="BA142" s="84"/>
      <c r="BB142" s="48"/>
      <c r="BC142" s="48"/>
      <c r="BD142" s="48"/>
      <c r="BE142" s="48"/>
      <c r="BF142" s="48"/>
      <c r="BG142" s="48"/>
      <c r="BH142" s="48"/>
      <c r="BI142" s="48"/>
      <c r="BJ142" s="48"/>
      <c r="BK142" s="48"/>
      <c r="BL142" s="48"/>
      <c r="BM142" s="48"/>
      <c r="BN142" s="48"/>
      <c r="BO142" s="84">
        <v>0.05</v>
      </c>
      <c r="BP142" s="84">
        <v>0.18</v>
      </c>
      <c r="BQ142" s="84">
        <v>1.7</v>
      </c>
      <c r="BR142" s="84"/>
      <c r="BS142" s="48"/>
      <c r="BT142" s="84"/>
      <c r="BU142" s="48"/>
      <c r="BV142" s="48"/>
      <c r="BW142" s="48"/>
      <c r="BX142" s="48"/>
      <c r="BY142" s="48"/>
      <c r="BZ142" s="48"/>
      <c r="CA142" s="84"/>
      <c r="CB142" s="84"/>
      <c r="CC142" s="48">
        <v>129</v>
      </c>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row>
    <row r="143" spans="1:146" s="13" customFormat="1">
      <c r="A143" s="48" t="s">
        <v>851</v>
      </c>
      <c r="B143" s="48">
        <v>2</v>
      </c>
      <c r="C143" s="48" t="s">
        <v>375</v>
      </c>
      <c r="D143" s="48" t="s">
        <v>389</v>
      </c>
      <c r="E143" s="48">
        <v>1</v>
      </c>
      <c r="F143" s="48" t="s">
        <v>852</v>
      </c>
      <c r="G143" s="48" t="s">
        <v>1294</v>
      </c>
      <c r="H143" s="49" t="s">
        <v>853</v>
      </c>
      <c r="I143" s="48">
        <v>2</v>
      </c>
      <c r="J143" s="50" t="s">
        <v>512</v>
      </c>
      <c r="K143" s="50" t="s">
        <v>857</v>
      </c>
      <c r="L143" s="48" t="s">
        <v>858</v>
      </c>
      <c r="M143" s="51"/>
      <c r="N143" s="48"/>
      <c r="O143" s="53">
        <v>32</v>
      </c>
      <c r="P143" s="87"/>
      <c r="Q143" s="87"/>
      <c r="R143" s="84">
        <v>91.2</v>
      </c>
      <c r="S143" s="48">
        <v>6.25</v>
      </c>
      <c r="T143" s="8">
        <f>U143/S143</f>
        <v>0.54400000000000004</v>
      </c>
      <c r="U143" s="84">
        <v>3.4</v>
      </c>
      <c r="V143" s="48"/>
      <c r="W143" s="48"/>
      <c r="X143" s="85">
        <v>0.1</v>
      </c>
      <c r="Y143" s="85"/>
      <c r="Z143" s="48"/>
      <c r="AA143" s="48"/>
      <c r="AB143" s="48"/>
      <c r="AC143" s="48"/>
      <c r="AD143" s="48"/>
      <c r="AE143" s="84"/>
      <c r="AF143" s="48">
        <v>2.9</v>
      </c>
      <c r="AG143" s="48"/>
      <c r="AH143" s="84">
        <v>1</v>
      </c>
      <c r="AI143" s="84">
        <v>34</v>
      </c>
      <c r="AJ143" s="84">
        <v>0.9</v>
      </c>
      <c r="AK143" s="84">
        <v>0.5</v>
      </c>
      <c r="AL143" s="48"/>
      <c r="AM143" s="48"/>
      <c r="AN143" s="48"/>
      <c r="AO143" s="84"/>
      <c r="AP143" s="48"/>
      <c r="AQ143" s="48">
        <v>47</v>
      </c>
      <c r="AR143" s="48">
        <v>0</v>
      </c>
      <c r="AS143" s="48"/>
      <c r="AT143" s="48"/>
      <c r="AU143" s="48">
        <v>283</v>
      </c>
      <c r="AV143" s="48"/>
      <c r="AW143" s="48"/>
      <c r="AX143" s="48"/>
      <c r="AY143" s="48"/>
      <c r="AZ143" s="48"/>
      <c r="BA143" s="84"/>
      <c r="BB143" s="48"/>
      <c r="BC143" s="48"/>
      <c r="BD143" s="48"/>
      <c r="BE143" s="48"/>
      <c r="BF143" s="48"/>
      <c r="BG143" s="48"/>
      <c r="BH143" s="48"/>
      <c r="BI143" s="48"/>
      <c r="BJ143" s="48"/>
      <c r="BK143" s="48"/>
      <c r="BL143" s="48"/>
      <c r="BM143" s="48"/>
      <c r="BN143" s="48"/>
      <c r="BO143" s="84">
        <v>0.08</v>
      </c>
      <c r="BP143" s="84">
        <v>0.18</v>
      </c>
      <c r="BQ143" s="84">
        <v>1.2</v>
      </c>
      <c r="BR143" s="84"/>
      <c r="BS143" s="48"/>
      <c r="BT143" s="84"/>
      <c r="BU143" s="48"/>
      <c r="BV143" s="48"/>
      <c r="BW143" s="48"/>
      <c r="BX143" s="48"/>
      <c r="BY143" s="48"/>
      <c r="BZ143" s="48"/>
      <c r="CA143" s="84"/>
      <c r="CB143" s="84"/>
      <c r="CC143" s="48">
        <v>107</v>
      </c>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row>
    <row r="144" spans="1:146" s="19" customFormat="1" ht="14.25" customHeight="1">
      <c r="A144" s="86" t="s">
        <v>851</v>
      </c>
      <c r="B144" s="48" t="s">
        <v>646</v>
      </c>
      <c r="C144" s="48"/>
      <c r="D144" s="48"/>
      <c r="E144" s="48">
        <v>1</v>
      </c>
      <c r="F144" s="48" t="s">
        <v>852</v>
      </c>
      <c r="G144" s="48" t="s">
        <v>1294</v>
      </c>
      <c r="H144" s="49" t="s">
        <v>853</v>
      </c>
      <c r="I144" s="48"/>
      <c r="J144" s="50"/>
      <c r="K144" s="50"/>
      <c r="L144" s="48"/>
      <c r="M144" s="51">
        <f>R144+U144+X144+Y144+AE144+AG144+AH144</f>
        <v>100</v>
      </c>
      <c r="N144" s="52"/>
      <c r="O144" s="53">
        <f>AVERAGE(O142:O143)</f>
        <v>32</v>
      </c>
      <c r="P144" s="87">
        <f>U144*17+X144*37+Y144*17+AG144*29+AE144*8</f>
        <v>108.4999999999999</v>
      </c>
      <c r="Q144" s="87">
        <f>(U144*4)+(X144*9)+(Y144*4)+(AG144*7)+(AE144*2)</f>
        <v>25.899999999999977</v>
      </c>
      <c r="R144" s="88">
        <f>AVERAGE(R142:R143)</f>
        <v>91.15</v>
      </c>
      <c r="S144" s="48">
        <v>6.25</v>
      </c>
      <c r="T144" s="52">
        <f>AVERAGE(T142:T143)</f>
        <v>0.48800000000000004</v>
      </c>
      <c r="U144" s="89">
        <f>S144*T144</f>
        <v>3.0500000000000003</v>
      </c>
      <c r="V144" s="52">
        <f>U144</f>
        <v>3.0500000000000003</v>
      </c>
      <c r="W144" s="7">
        <v>0</v>
      </c>
      <c r="X144" s="98">
        <f>AVERAGE(X142:X143)</f>
        <v>0.1</v>
      </c>
      <c r="Y144" s="66">
        <f>100-R144-U144-X144-AE144-AH144</f>
        <v>1.749999999999994</v>
      </c>
      <c r="Z144" s="52"/>
      <c r="AA144" s="23"/>
      <c r="AB144" s="23"/>
      <c r="AC144" s="23"/>
      <c r="AD144" s="23"/>
      <c r="AE144" s="88">
        <f>AF144</f>
        <v>2.9</v>
      </c>
      <c r="AF144" s="51">
        <f>AVERAGE(AF142:AF143)</f>
        <v>2.9</v>
      </c>
      <c r="AG144" s="23">
        <v>0</v>
      </c>
      <c r="AH144" s="88">
        <f>AVERAGE(AH142:AH143)</f>
        <v>1.05</v>
      </c>
      <c r="AI144" s="88">
        <f>AVERAGE(AI142:AI143)</f>
        <v>31</v>
      </c>
      <c r="AJ144" s="88">
        <f>AVERAGE(AJ142:AJ143)</f>
        <v>0.95</v>
      </c>
      <c r="AK144" s="88">
        <v>0.1</v>
      </c>
      <c r="AL144" s="52"/>
      <c r="AM144" s="52"/>
      <c r="AN144" s="26"/>
      <c r="AO144" s="89">
        <f>AR144+(AS144/12)</f>
        <v>23.583333333333332</v>
      </c>
      <c r="AP144" s="51">
        <v>0</v>
      </c>
      <c r="AQ144" s="52"/>
      <c r="AR144" s="51">
        <f>AVERAGE(AR142:AR143)</f>
        <v>0</v>
      </c>
      <c r="AS144" s="52">
        <f>AU144</f>
        <v>283</v>
      </c>
      <c r="AT144" s="27"/>
      <c r="AU144" s="52">
        <f>AVERAGE(AU142:AU143)</f>
        <v>283</v>
      </c>
      <c r="AV144" s="27"/>
      <c r="AW144" s="27"/>
      <c r="AX144" s="48"/>
      <c r="AY144" s="27"/>
      <c r="AZ144" s="27"/>
      <c r="BA144" s="67">
        <v>0</v>
      </c>
      <c r="BB144" s="27"/>
      <c r="BC144" s="23"/>
      <c r="BD144" s="25"/>
      <c r="BE144" s="25"/>
      <c r="BF144" s="25"/>
      <c r="BG144" s="25"/>
      <c r="BH144" s="92"/>
      <c r="BI144" s="26"/>
      <c r="BJ144" s="26"/>
      <c r="BK144" s="26"/>
      <c r="BL144" s="26"/>
      <c r="BM144" s="26"/>
      <c r="BN144" s="27"/>
      <c r="BO144" s="89">
        <f>AVERAGE(BO142:BO143)</f>
        <v>6.5000000000000002E-2</v>
      </c>
      <c r="BP144" s="89">
        <f>AVERAGE(BP142:BP143)</f>
        <v>0.18</v>
      </c>
      <c r="BQ144" s="89">
        <f>AVERAGE(BQ142:BQ143)</f>
        <v>1.45</v>
      </c>
      <c r="BR144" s="89">
        <v>0.159</v>
      </c>
      <c r="BS144" s="102"/>
      <c r="BT144" s="103">
        <v>71</v>
      </c>
      <c r="BU144" s="102"/>
      <c r="BV144" s="102"/>
      <c r="BW144" s="102"/>
      <c r="BX144" s="28"/>
      <c r="BY144" s="27"/>
      <c r="BZ144" s="23"/>
      <c r="CA144" s="71">
        <v>0</v>
      </c>
      <c r="CB144" s="71">
        <f>CC144</f>
        <v>118</v>
      </c>
      <c r="CC144" s="52">
        <f>AVERAGE(CC142:CC143)</f>
        <v>118</v>
      </c>
      <c r="CD144" s="25"/>
      <c r="CE144" s="25"/>
      <c r="CF144" s="25"/>
      <c r="CG144" s="23"/>
      <c r="CH144" s="25"/>
      <c r="CI144" s="25"/>
      <c r="CJ144" s="27"/>
      <c r="CK144" s="26"/>
      <c r="CL144" s="26"/>
      <c r="CM144" s="26"/>
      <c r="CN144" s="26"/>
      <c r="CO144" s="24"/>
      <c r="CP144" s="24"/>
      <c r="CQ144" s="25"/>
      <c r="CR144" s="24"/>
      <c r="CS144" s="25"/>
      <c r="CT144" s="24"/>
      <c r="CU144" s="25"/>
      <c r="CV144" s="25"/>
      <c r="CW144" s="25"/>
      <c r="CX144" s="26"/>
      <c r="CY144" s="26"/>
      <c r="CZ144" s="24"/>
      <c r="DA144" s="25"/>
      <c r="DB144" s="26"/>
      <c r="DC144" s="25"/>
      <c r="DD144" s="25"/>
      <c r="DE144" s="25"/>
      <c r="DF144" s="26"/>
      <c r="DG144" s="26"/>
      <c r="DH144" s="25"/>
      <c r="DI144" s="25"/>
      <c r="DJ144" s="25"/>
      <c r="DK144" s="25"/>
      <c r="DL144" s="25"/>
      <c r="DM144" s="26"/>
      <c r="DN144" s="26"/>
      <c r="DO144" s="25"/>
      <c r="DP144" s="27"/>
      <c r="DQ144" s="27"/>
      <c r="DR144" s="27"/>
      <c r="DS144" s="27"/>
      <c r="DT144" s="27"/>
      <c r="DU144" s="27"/>
      <c r="DV144" s="27"/>
      <c r="DW144" s="27"/>
      <c r="DX144" s="27"/>
      <c r="DY144" s="27"/>
      <c r="DZ144" s="27"/>
      <c r="EA144" s="27"/>
      <c r="EB144" s="27"/>
      <c r="EC144" s="27"/>
      <c r="ED144" s="27"/>
      <c r="EE144" s="27"/>
      <c r="EF144" s="27"/>
      <c r="EG144" s="27"/>
      <c r="EH144" s="20"/>
      <c r="EI144" s="20"/>
      <c r="EJ144" s="20"/>
      <c r="EK144" s="20"/>
      <c r="EL144" s="20"/>
      <c r="EM144" s="20"/>
      <c r="EN144" s="20"/>
      <c r="EO144" s="20"/>
      <c r="EP144" s="20"/>
    </row>
    <row r="145" spans="1:146" s="13" customFormat="1">
      <c r="A145" s="93"/>
      <c r="B145" s="94"/>
      <c r="C145" s="94"/>
      <c r="D145" s="94"/>
      <c r="E145" s="94"/>
      <c r="F145" s="94"/>
      <c r="G145" s="94"/>
      <c r="H145" s="95"/>
      <c r="I145" s="94"/>
      <c r="J145" s="96"/>
      <c r="K145" s="96"/>
      <c r="L145" s="94"/>
      <c r="M145" s="172"/>
      <c r="N145" s="94"/>
      <c r="O145" s="97"/>
      <c r="P145" s="84" t="s">
        <v>1349</v>
      </c>
      <c r="Q145" s="84" t="s">
        <v>1349</v>
      </c>
      <c r="R145" s="84" t="s">
        <v>1349</v>
      </c>
      <c r="S145" s="94"/>
      <c r="T145" s="94"/>
      <c r="U145" s="84"/>
      <c r="V145" s="94" t="s">
        <v>301</v>
      </c>
      <c r="W145" s="94" t="s">
        <v>416</v>
      </c>
      <c r="X145" s="85"/>
      <c r="Y145" s="85" t="s">
        <v>301</v>
      </c>
      <c r="Z145" s="48"/>
      <c r="AA145" s="48"/>
      <c r="AB145" s="48"/>
      <c r="AC145" s="48"/>
      <c r="AD145" s="48"/>
      <c r="AE145" s="84" t="s">
        <v>648</v>
      </c>
      <c r="AF145" s="94"/>
      <c r="AG145" s="94" t="s">
        <v>647</v>
      </c>
      <c r="AH145" s="84" t="s">
        <v>648</v>
      </c>
      <c r="AI145" s="84" t="s">
        <v>648</v>
      </c>
      <c r="AJ145" s="84" t="s">
        <v>648</v>
      </c>
      <c r="AK145" s="84" t="s">
        <v>648</v>
      </c>
      <c r="AL145" s="48"/>
      <c r="AM145" s="48"/>
      <c r="AN145" s="48"/>
      <c r="AO145" s="84" t="s">
        <v>648</v>
      </c>
      <c r="AP145" s="94"/>
      <c r="AQ145" s="94"/>
      <c r="AR145" s="94"/>
      <c r="AS145" s="94" t="s">
        <v>301</v>
      </c>
      <c r="AT145" s="94"/>
      <c r="AU145" s="94"/>
      <c r="AV145" s="48"/>
      <c r="AW145" s="48"/>
      <c r="AX145" s="48"/>
      <c r="AY145" s="48"/>
      <c r="AZ145" s="48"/>
      <c r="BA145" s="84" t="s">
        <v>647</v>
      </c>
      <c r="BB145" s="94"/>
      <c r="BC145" s="94"/>
      <c r="BD145" s="48"/>
      <c r="BE145" s="48"/>
      <c r="BF145" s="48"/>
      <c r="BG145" s="48"/>
      <c r="BH145" s="48"/>
      <c r="BI145" s="48"/>
      <c r="BJ145" s="48"/>
      <c r="BK145" s="48"/>
      <c r="BL145" s="48"/>
      <c r="BM145" s="48"/>
      <c r="BN145" s="48"/>
      <c r="BO145" s="84" t="s">
        <v>301</v>
      </c>
      <c r="BP145" s="84" t="s">
        <v>301</v>
      </c>
      <c r="BQ145" s="84" t="s">
        <v>301</v>
      </c>
      <c r="BR145" s="84" t="s">
        <v>1314</v>
      </c>
      <c r="BS145" s="104"/>
      <c r="BT145" s="84" t="s">
        <v>1314</v>
      </c>
      <c r="BU145" s="104"/>
      <c r="BV145" s="104"/>
      <c r="BW145" s="104"/>
      <c r="BX145" s="104"/>
      <c r="BY145" s="94"/>
      <c r="BZ145" s="94"/>
      <c r="CA145" s="84" t="s">
        <v>1314</v>
      </c>
      <c r="CB145" s="84" t="s">
        <v>301</v>
      </c>
      <c r="CC145" s="94"/>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row>
    <row r="146" spans="1:146" s="13" customFormat="1">
      <c r="A146" s="48" t="s">
        <v>859</v>
      </c>
      <c r="B146" s="48">
        <v>1</v>
      </c>
      <c r="C146" s="48" t="s">
        <v>375</v>
      </c>
      <c r="D146" s="48" t="s">
        <v>389</v>
      </c>
      <c r="E146" s="48">
        <v>1</v>
      </c>
      <c r="F146" s="48" t="s">
        <v>860</v>
      </c>
      <c r="G146" s="48" t="s">
        <v>1300</v>
      </c>
      <c r="H146" s="49" t="s">
        <v>861</v>
      </c>
      <c r="I146" s="48">
        <v>2</v>
      </c>
      <c r="J146" s="50" t="s">
        <v>439</v>
      </c>
      <c r="K146" s="50" t="s">
        <v>862</v>
      </c>
      <c r="L146" s="48" t="s">
        <v>863</v>
      </c>
      <c r="M146" s="51"/>
      <c r="N146" s="48"/>
      <c r="O146" s="53" t="s">
        <v>864</v>
      </c>
      <c r="P146" s="87"/>
      <c r="Q146" s="87"/>
      <c r="R146" s="84">
        <v>96.6</v>
      </c>
      <c r="S146" s="48">
        <v>6.25</v>
      </c>
      <c r="T146" s="8">
        <f>U146/S146</f>
        <v>4.8000000000000001E-2</v>
      </c>
      <c r="U146" s="84">
        <v>0.3</v>
      </c>
      <c r="V146" s="48"/>
      <c r="W146" s="48"/>
      <c r="X146" s="85">
        <v>0.1</v>
      </c>
      <c r="Y146" s="85"/>
      <c r="Z146" s="48"/>
      <c r="AA146" s="48"/>
      <c r="AB146" s="48"/>
      <c r="AC146" s="48"/>
      <c r="AD146" s="48"/>
      <c r="AE146" s="84"/>
      <c r="AF146" s="48">
        <v>1.7</v>
      </c>
      <c r="AG146" s="48"/>
      <c r="AH146" s="84">
        <v>0.6</v>
      </c>
      <c r="AI146" s="84">
        <v>8</v>
      </c>
      <c r="AJ146" s="84">
        <v>0.4</v>
      </c>
      <c r="AK146" s="84"/>
      <c r="AL146" s="48"/>
      <c r="AM146" s="48"/>
      <c r="AN146" s="48"/>
      <c r="AO146" s="84"/>
      <c r="AP146" s="48"/>
      <c r="AQ146" s="48">
        <v>7</v>
      </c>
      <c r="AR146" s="48">
        <v>0</v>
      </c>
      <c r="AS146" s="48"/>
      <c r="AT146" s="48"/>
      <c r="AU146" s="48">
        <v>44</v>
      </c>
      <c r="AV146" s="48"/>
      <c r="AW146" s="48"/>
      <c r="AX146" s="48"/>
      <c r="AY146" s="48"/>
      <c r="AZ146" s="48"/>
      <c r="BA146" s="84"/>
      <c r="BB146" s="48"/>
      <c r="BC146" s="48"/>
      <c r="BD146" s="48"/>
      <c r="BE146" s="48"/>
      <c r="BF146" s="48"/>
      <c r="BG146" s="48"/>
      <c r="BH146" s="48"/>
      <c r="BI146" s="48"/>
      <c r="BJ146" s="48"/>
      <c r="BK146" s="48"/>
      <c r="BL146" s="48"/>
      <c r="BM146" s="48"/>
      <c r="BN146" s="48"/>
      <c r="BO146" s="84"/>
      <c r="BP146" s="84">
        <v>0</v>
      </c>
      <c r="BQ146" s="84"/>
      <c r="BR146" s="84"/>
      <c r="BS146" s="48"/>
      <c r="BT146" s="84"/>
      <c r="BU146" s="48"/>
      <c r="BV146" s="48"/>
      <c r="BW146" s="48"/>
      <c r="BX146" s="48"/>
      <c r="BY146" s="48"/>
      <c r="BZ146" s="48"/>
      <c r="CA146" s="84"/>
      <c r="CB146" s="84"/>
      <c r="CC146" s="48">
        <v>9</v>
      </c>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row>
    <row r="147" spans="1:146" s="13" customFormat="1">
      <c r="A147" s="48" t="s">
        <v>859</v>
      </c>
      <c r="B147" s="48">
        <v>2</v>
      </c>
      <c r="C147" s="48" t="s">
        <v>375</v>
      </c>
      <c r="D147" s="48" t="s">
        <v>389</v>
      </c>
      <c r="E147" s="48">
        <v>1</v>
      </c>
      <c r="F147" s="48" t="s">
        <v>860</v>
      </c>
      <c r="G147" s="48" t="s">
        <v>1300</v>
      </c>
      <c r="H147" s="49" t="s">
        <v>861</v>
      </c>
      <c r="I147" s="48">
        <v>2</v>
      </c>
      <c r="J147" s="50" t="s">
        <v>456</v>
      </c>
      <c r="K147" s="50" t="s">
        <v>865</v>
      </c>
      <c r="L147" s="48" t="s">
        <v>866</v>
      </c>
      <c r="M147" s="51"/>
      <c r="N147" s="48"/>
      <c r="O147" s="53">
        <v>19</v>
      </c>
      <c r="P147" s="87"/>
      <c r="Q147" s="87"/>
      <c r="R147" s="84">
        <v>95.4</v>
      </c>
      <c r="S147" s="48">
        <v>6.25</v>
      </c>
      <c r="T147" s="8">
        <f>U147/S147</f>
        <v>0.20800000000000002</v>
      </c>
      <c r="U147" s="84">
        <v>1.3</v>
      </c>
      <c r="V147" s="48"/>
      <c r="W147" s="48"/>
      <c r="X147" s="85">
        <v>0.6</v>
      </c>
      <c r="Y147" s="85"/>
      <c r="Z147" s="48"/>
      <c r="AA147" s="48"/>
      <c r="AB147" s="48"/>
      <c r="AC147" s="48"/>
      <c r="AD147" s="48"/>
      <c r="AE147" s="84"/>
      <c r="AF147" s="48">
        <v>0.7</v>
      </c>
      <c r="AG147" s="48"/>
      <c r="AH147" s="84">
        <v>0.5</v>
      </c>
      <c r="AI147" s="84">
        <v>65</v>
      </c>
      <c r="AJ147" s="84">
        <v>0.7</v>
      </c>
      <c r="AK147" s="84"/>
      <c r="AL147" s="48"/>
      <c r="AM147" s="48"/>
      <c r="AN147" s="48"/>
      <c r="AO147" s="84"/>
      <c r="AP147" s="48"/>
      <c r="AQ147" s="48">
        <v>53</v>
      </c>
      <c r="AR147" s="48">
        <v>0</v>
      </c>
      <c r="AS147" s="48"/>
      <c r="AT147" s="48"/>
      <c r="AU147" s="48">
        <v>320</v>
      </c>
      <c r="AV147" s="48"/>
      <c r="AW147" s="48"/>
      <c r="AX147" s="48"/>
      <c r="AY147" s="48"/>
      <c r="AZ147" s="48"/>
      <c r="BA147" s="84"/>
      <c r="BB147" s="48"/>
      <c r="BC147" s="48"/>
      <c r="BD147" s="48"/>
      <c r="BE147" s="48"/>
      <c r="BF147" s="48"/>
      <c r="BG147" s="48"/>
      <c r="BH147" s="48"/>
      <c r="BI147" s="48"/>
      <c r="BJ147" s="48"/>
      <c r="BK147" s="48"/>
      <c r="BL147" s="48"/>
      <c r="BM147" s="48"/>
      <c r="BN147" s="48"/>
      <c r="BO147" s="84">
        <v>0.03</v>
      </c>
      <c r="BP147" s="84">
        <v>0.02</v>
      </c>
      <c r="BQ147" s="84">
        <v>0.3</v>
      </c>
      <c r="BR147" s="84"/>
      <c r="BS147" s="48"/>
      <c r="BT147" s="84"/>
      <c r="BU147" s="48"/>
      <c r="BV147" s="48"/>
      <c r="BW147" s="48"/>
      <c r="BX147" s="48"/>
      <c r="BY147" s="48"/>
      <c r="BZ147" s="48"/>
      <c r="CA147" s="84"/>
      <c r="CB147" s="84"/>
      <c r="CC147" s="48">
        <v>4</v>
      </c>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row>
    <row r="148" spans="1:146" s="19" customFormat="1" ht="14.25" customHeight="1">
      <c r="A148" s="86" t="s">
        <v>859</v>
      </c>
      <c r="B148" s="48" t="s">
        <v>646</v>
      </c>
      <c r="C148" s="48"/>
      <c r="D148" s="48"/>
      <c r="E148" s="48"/>
      <c r="F148" s="48" t="s">
        <v>860</v>
      </c>
      <c r="G148" s="48" t="s">
        <v>1300</v>
      </c>
      <c r="H148" s="49" t="s">
        <v>861</v>
      </c>
      <c r="I148" s="48"/>
      <c r="J148" s="50"/>
      <c r="K148" s="50"/>
      <c r="L148" s="48"/>
      <c r="M148" s="51">
        <f>R148+U148+X148+Y148+AE148+AG148+AH148</f>
        <v>99.999999999999986</v>
      </c>
      <c r="N148" s="52"/>
      <c r="O148" s="53">
        <f>AVERAGE(O146:O147)</f>
        <v>19</v>
      </c>
      <c r="P148" s="87">
        <f>U148*17+X148*37+Y148*17+AG148*29+AE148*8</f>
        <v>54.85</v>
      </c>
      <c r="Q148" s="87">
        <f>(U148*4)+(X148*9)+(Y148*4)+(AG148*7)+(AE148*2)</f>
        <v>13.15</v>
      </c>
      <c r="R148" s="88">
        <f>AVERAGE(R146:R147)</f>
        <v>96</v>
      </c>
      <c r="S148" s="48">
        <v>6.25</v>
      </c>
      <c r="T148" s="52">
        <f>AVERAGE(T146:T147)</f>
        <v>0.128</v>
      </c>
      <c r="U148" s="89">
        <f>S148*T148</f>
        <v>0.8</v>
      </c>
      <c r="V148" s="52">
        <f>U148</f>
        <v>0.8</v>
      </c>
      <c r="W148" s="7">
        <v>0</v>
      </c>
      <c r="X148" s="98">
        <f>AVERAGE(X146:X147)</f>
        <v>0.35</v>
      </c>
      <c r="Y148" s="66">
        <f>100-R148-U148-X148-AE148-AH148</f>
        <v>1.1000000000000001</v>
      </c>
      <c r="Z148" s="52"/>
      <c r="AA148" s="23"/>
      <c r="AB148" s="23"/>
      <c r="AC148" s="23"/>
      <c r="AD148" s="23"/>
      <c r="AE148" s="88">
        <f>AF148</f>
        <v>1.2</v>
      </c>
      <c r="AF148" s="51">
        <f>AVERAGE(AF146:AF147)</f>
        <v>1.2</v>
      </c>
      <c r="AG148" s="23">
        <v>0</v>
      </c>
      <c r="AH148" s="88">
        <f>AVERAGE(AH146:AH147)</f>
        <v>0.55000000000000004</v>
      </c>
      <c r="AI148" s="88">
        <f>AVERAGE(AI146:AI147)</f>
        <v>36.5</v>
      </c>
      <c r="AJ148" s="88">
        <f>AVERAGE(AJ146:AJ147)</f>
        <v>0.55000000000000004</v>
      </c>
      <c r="AK148" s="88">
        <v>0.3</v>
      </c>
      <c r="AL148" s="52"/>
      <c r="AM148" s="52"/>
      <c r="AN148" s="26"/>
      <c r="AO148" s="89">
        <f>AR148+(AS148/12)</f>
        <v>15.166666666666666</v>
      </c>
      <c r="AP148" s="51"/>
      <c r="AQ148" s="52"/>
      <c r="AR148" s="51">
        <f>AVERAGE(AR146:AR147)</f>
        <v>0</v>
      </c>
      <c r="AS148" s="52">
        <f>AU148</f>
        <v>182</v>
      </c>
      <c r="AT148" s="27"/>
      <c r="AU148" s="52">
        <f>AVERAGE(AU146:AU147)</f>
        <v>182</v>
      </c>
      <c r="AV148" s="27"/>
      <c r="AW148" s="27"/>
      <c r="AX148" s="48"/>
      <c r="AY148" s="27"/>
      <c r="AZ148" s="27"/>
      <c r="BA148" s="67">
        <v>0</v>
      </c>
      <c r="BB148" s="27"/>
      <c r="BC148" s="23"/>
      <c r="BD148" s="25"/>
      <c r="BE148" s="25"/>
      <c r="BF148" s="25"/>
      <c r="BG148" s="25"/>
      <c r="BH148" s="92"/>
      <c r="BI148" s="26"/>
      <c r="BJ148" s="26"/>
      <c r="BK148" s="26"/>
      <c r="BL148" s="26"/>
      <c r="BM148" s="26"/>
      <c r="BN148" s="27"/>
      <c r="BO148" s="89">
        <f>AVERAGE(BO146:BO147)</f>
        <v>0.03</v>
      </c>
      <c r="BP148" s="89">
        <f>AVERAGE(BP146:BP147)</f>
        <v>0.01</v>
      </c>
      <c r="BQ148" s="89">
        <f>AVERAGE(BQ146:BQ147)</f>
        <v>0.3</v>
      </c>
      <c r="BR148" s="84">
        <v>0.25800000000000001</v>
      </c>
      <c r="BS148" s="48"/>
      <c r="BT148" s="84">
        <f>BV148</f>
        <v>8</v>
      </c>
      <c r="BU148" s="48"/>
      <c r="BV148" s="48">
        <v>8</v>
      </c>
      <c r="BW148" s="48">
        <v>0</v>
      </c>
      <c r="BX148" s="48">
        <v>8</v>
      </c>
      <c r="BY148" s="48">
        <v>8</v>
      </c>
      <c r="BZ148" s="23"/>
      <c r="CA148" s="75">
        <v>0</v>
      </c>
      <c r="CB148" s="71">
        <f>CC148</f>
        <v>6.5</v>
      </c>
      <c r="CC148" s="52">
        <f>AVERAGE(CC146:CC147)</f>
        <v>6.5</v>
      </c>
      <c r="CD148" s="25"/>
      <c r="CE148" s="25"/>
      <c r="CF148" s="25"/>
      <c r="CG148" s="23"/>
      <c r="CH148" s="25"/>
      <c r="CI148" s="25"/>
      <c r="CJ148" s="27"/>
      <c r="CK148" s="26"/>
      <c r="CL148" s="26"/>
      <c r="CM148" s="26"/>
      <c r="CN148" s="26"/>
      <c r="CO148" s="24"/>
      <c r="CP148" s="24"/>
      <c r="CQ148" s="25"/>
      <c r="CR148" s="24"/>
      <c r="CS148" s="25"/>
      <c r="CT148" s="24"/>
      <c r="CU148" s="25"/>
      <c r="CV148" s="25"/>
      <c r="CW148" s="25"/>
      <c r="CX148" s="26"/>
      <c r="CY148" s="26"/>
      <c r="CZ148" s="24"/>
      <c r="DA148" s="25"/>
      <c r="DB148" s="26"/>
      <c r="DC148" s="25"/>
      <c r="DD148" s="25"/>
      <c r="DE148" s="25"/>
      <c r="DF148" s="26"/>
      <c r="DG148" s="26"/>
      <c r="DH148" s="25"/>
      <c r="DI148" s="25"/>
      <c r="DJ148" s="25"/>
      <c r="DK148" s="25"/>
      <c r="DL148" s="25"/>
      <c r="DM148" s="26"/>
      <c r="DN148" s="26"/>
      <c r="DO148" s="25"/>
      <c r="DP148" s="27"/>
      <c r="DQ148" s="27"/>
      <c r="DR148" s="27"/>
      <c r="DS148" s="27"/>
      <c r="DT148" s="27"/>
      <c r="DU148" s="27"/>
      <c r="DV148" s="27"/>
      <c r="DW148" s="27"/>
      <c r="DX148" s="27"/>
      <c r="DY148" s="27"/>
      <c r="DZ148" s="27"/>
      <c r="EA148" s="27"/>
      <c r="EB148" s="27"/>
      <c r="EC148" s="27"/>
      <c r="ED148" s="27"/>
      <c r="EE148" s="27"/>
      <c r="EF148" s="27"/>
      <c r="EG148" s="27"/>
      <c r="EH148" s="20"/>
      <c r="EI148" s="20"/>
      <c r="EJ148" s="20"/>
      <c r="EK148" s="20"/>
      <c r="EL148" s="20"/>
      <c r="EM148" s="20"/>
      <c r="EN148" s="20"/>
      <c r="EO148" s="20"/>
      <c r="EP148" s="20"/>
    </row>
    <row r="149" spans="1:146" s="13" customFormat="1">
      <c r="A149" s="93"/>
      <c r="B149" s="94"/>
      <c r="C149" s="94"/>
      <c r="D149" s="94"/>
      <c r="E149" s="94"/>
      <c r="F149" s="94"/>
      <c r="G149" s="94"/>
      <c r="H149" s="95"/>
      <c r="I149" s="94"/>
      <c r="J149" s="96"/>
      <c r="K149" s="96"/>
      <c r="L149" s="94"/>
      <c r="M149" s="172"/>
      <c r="N149" s="94"/>
      <c r="O149" s="97"/>
      <c r="P149" s="84" t="s">
        <v>1349</v>
      </c>
      <c r="Q149" s="84" t="s">
        <v>1349</v>
      </c>
      <c r="R149" s="84" t="s">
        <v>1349</v>
      </c>
      <c r="S149" s="94"/>
      <c r="T149" s="94"/>
      <c r="U149" s="84"/>
      <c r="V149" s="94" t="s">
        <v>301</v>
      </c>
      <c r="W149" s="94" t="s">
        <v>416</v>
      </c>
      <c r="X149" s="85"/>
      <c r="Y149" s="85" t="s">
        <v>301</v>
      </c>
      <c r="Z149" s="48"/>
      <c r="AA149" s="48"/>
      <c r="AB149" s="48"/>
      <c r="AC149" s="48"/>
      <c r="AD149" s="48"/>
      <c r="AE149" s="84" t="s">
        <v>301</v>
      </c>
      <c r="AF149" s="94"/>
      <c r="AG149" s="94" t="s">
        <v>647</v>
      </c>
      <c r="AH149" s="84" t="s">
        <v>648</v>
      </c>
      <c r="AI149" s="84" t="s">
        <v>648</v>
      </c>
      <c r="AJ149" s="84" t="s">
        <v>648</v>
      </c>
      <c r="AK149" s="84" t="s">
        <v>1247</v>
      </c>
      <c r="AL149" s="48"/>
      <c r="AM149" s="48"/>
      <c r="AN149" s="48"/>
      <c r="AO149" s="84" t="s">
        <v>648</v>
      </c>
      <c r="AP149" s="94"/>
      <c r="AQ149" s="94"/>
      <c r="AR149" s="94"/>
      <c r="AS149" s="94" t="s">
        <v>301</v>
      </c>
      <c r="AT149" s="94"/>
      <c r="AU149" s="94"/>
      <c r="AV149" s="48"/>
      <c r="AW149" s="48"/>
      <c r="AX149" s="48"/>
      <c r="AY149" s="48"/>
      <c r="AZ149" s="48"/>
      <c r="BA149" s="84" t="s">
        <v>647</v>
      </c>
      <c r="BB149" s="94"/>
      <c r="BC149" s="94"/>
      <c r="BD149" s="48"/>
      <c r="BE149" s="48"/>
      <c r="BF149" s="48"/>
      <c r="BG149" s="48"/>
      <c r="BH149" s="48"/>
      <c r="BI149" s="48"/>
      <c r="BJ149" s="48"/>
      <c r="BK149" s="48"/>
      <c r="BL149" s="48"/>
      <c r="BM149" s="48"/>
      <c r="BN149" s="48"/>
      <c r="BO149" s="84" t="s">
        <v>301</v>
      </c>
      <c r="BP149" s="84" t="s">
        <v>301</v>
      </c>
      <c r="BQ149" s="84" t="s">
        <v>301</v>
      </c>
      <c r="BR149" s="84" t="s">
        <v>1477</v>
      </c>
      <c r="BS149" s="94"/>
      <c r="BT149" s="84" t="s">
        <v>1186</v>
      </c>
      <c r="BU149" s="94"/>
      <c r="BV149" s="94" t="s">
        <v>1186</v>
      </c>
      <c r="BW149" s="94" t="s">
        <v>1186</v>
      </c>
      <c r="BX149" s="94" t="s">
        <v>1186</v>
      </c>
      <c r="BY149" s="94" t="s">
        <v>1186</v>
      </c>
      <c r="BZ149" s="94"/>
      <c r="CA149" s="84" t="s">
        <v>1477</v>
      </c>
      <c r="CB149" s="84" t="s">
        <v>301</v>
      </c>
      <c r="CC149" s="94"/>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row>
    <row r="150" spans="1:146" s="13" customFormat="1">
      <c r="A150" s="48" t="s">
        <v>867</v>
      </c>
      <c r="B150" s="48">
        <v>1</v>
      </c>
      <c r="C150" s="48" t="s">
        <v>375</v>
      </c>
      <c r="D150" s="48" t="s">
        <v>389</v>
      </c>
      <c r="E150" s="48">
        <v>1</v>
      </c>
      <c r="F150" s="48" t="s">
        <v>868</v>
      </c>
      <c r="G150" s="48" t="s">
        <v>1301</v>
      </c>
      <c r="H150" s="49" t="s">
        <v>869</v>
      </c>
      <c r="I150" s="48">
        <v>1</v>
      </c>
      <c r="J150" s="50" t="s">
        <v>441</v>
      </c>
      <c r="K150" s="50" t="s">
        <v>870</v>
      </c>
      <c r="L150" s="48" t="s">
        <v>871</v>
      </c>
      <c r="M150" s="51"/>
      <c r="N150" s="48">
        <v>85</v>
      </c>
      <c r="O150" s="53">
        <v>20</v>
      </c>
      <c r="P150" s="87"/>
      <c r="Q150" s="87"/>
      <c r="R150" s="84">
        <v>94</v>
      </c>
      <c r="S150" s="48">
        <v>6.25</v>
      </c>
      <c r="T150" s="8">
        <f>U150/S150</f>
        <v>9.6000000000000002E-2</v>
      </c>
      <c r="U150" s="84">
        <v>0.6</v>
      </c>
      <c r="V150" s="48"/>
      <c r="W150" s="48"/>
      <c r="X150" s="85">
        <v>0.2</v>
      </c>
      <c r="Y150" s="85"/>
      <c r="Z150" s="48"/>
      <c r="AA150" s="48"/>
      <c r="AB150" s="48"/>
      <c r="AC150" s="48"/>
      <c r="AD150" s="48"/>
      <c r="AE150" s="84"/>
      <c r="AF150" s="48"/>
      <c r="AG150" s="48"/>
      <c r="AH150" s="84">
        <v>0.4</v>
      </c>
      <c r="AI150" s="84">
        <v>12</v>
      </c>
      <c r="AJ150" s="84">
        <v>1.4</v>
      </c>
      <c r="AK150" s="84">
        <v>0.74</v>
      </c>
      <c r="AL150" s="48"/>
      <c r="AM150" s="48"/>
      <c r="AN150" s="48"/>
      <c r="AO150" s="84"/>
      <c r="AP150" s="48"/>
      <c r="AQ150" s="48"/>
      <c r="AR150" s="48">
        <v>0</v>
      </c>
      <c r="AS150" s="48"/>
      <c r="AT150" s="48">
        <v>112</v>
      </c>
      <c r="AU150" s="48">
        <v>393</v>
      </c>
      <c r="AV150" s="48"/>
      <c r="AW150" s="48"/>
      <c r="AX150" s="48"/>
      <c r="AY150" s="48"/>
      <c r="AZ150" s="48"/>
      <c r="BA150" s="84"/>
      <c r="BB150" s="48">
        <v>0</v>
      </c>
      <c r="BC150" s="48"/>
      <c r="BD150" s="48"/>
      <c r="BE150" s="48"/>
      <c r="BF150" s="48"/>
      <c r="BG150" s="48"/>
      <c r="BH150" s="48"/>
      <c r="BI150" s="48"/>
      <c r="BJ150" s="48"/>
      <c r="BK150" s="48"/>
      <c r="BL150" s="48"/>
      <c r="BM150" s="48"/>
      <c r="BN150" s="48"/>
      <c r="BO150" s="84">
        <v>0.06</v>
      </c>
      <c r="BP150" s="84">
        <v>0.04</v>
      </c>
      <c r="BQ150" s="84">
        <v>0.5</v>
      </c>
      <c r="BR150" s="84"/>
      <c r="BS150" s="48">
        <v>0.08</v>
      </c>
      <c r="BT150" s="84"/>
      <c r="BU150" s="48"/>
      <c r="BV150" s="48"/>
      <c r="BW150" s="48">
        <v>0</v>
      </c>
      <c r="BX150" s="48">
        <v>15</v>
      </c>
      <c r="BY150" s="48"/>
      <c r="BZ150" s="48"/>
      <c r="CA150" s="84"/>
      <c r="CB150" s="84"/>
      <c r="CC150" s="48">
        <v>40</v>
      </c>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row>
    <row r="151" spans="1:146" s="13" customFormat="1">
      <c r="A151" s="48" t="s">
        <v>867</v>
      </c>
      <c r="B151" s="48">
        <v>2</v>
      </c>
      <c r="C151" s="48" t="s">
        <v>375</v>
      </c>
      <c r="D151" s="48" t="s">
        <v>389</v>
      </c>
      <c r="E151" s="48">
        <v>1</v>
      </c>
      <c r="F151" s="48" t="s">
        <v>868</v>
      </c>
      <c r="G151" s="48" t="s">
        <v>1301</v>
      </c>
      <c r="H151" s="49" t="s">
        <v>869</v>
      </c>
      <c r="I151" s="48">
        <v>1</v>
      </c>
      <c r="J151" s="50" t="s">
        <v>439</v>
      </c>
      <c r="K151" s="50" t="s">
        <v>872</v>
      </c>
      <c r="L151" s="48" t="s">
        <v>871</v>
      </c>
      <c r="M151" s="51"/>
      <c r="N151" s="48"/>
      <c r="O151" s="53">
        <v>26</v>
      </c>
      <c r="P151" s="87"/>
      <c r="Q151" s="87"/>
      <c r="R151" s="84">
        <v>93.4</v>
      </c>
      <c r="S151" s="48">
        <v>6.25</v>
      </c>
      <c r="T151" s="8">
        <f>U151/S151</f>
        <v>0.16</v>
      </c>
      <c r="U151" s="84">
        <v>1</v>
      </c>
      <c r="V151" s="48"/>
      <c r="W151" s="48"/>
      <c r="X151" s="85">
        <v>0.3</v>
      </c>
      <c r="Y151" s="85"/>
      <c r="Z151" s="48"/>
      <c r="AA151" s="48"/>
      <c r="AB151" s="48"/>
      <c r="AC151" s="48"/>
      <c r="AD151" s="48"/>
      <c r="AE151" s="84"/>
      <c r="AF151" s="48">
        <v>1.3</v>
      </c>
      <c r="AG151" s="48"/>
      <c r="AH151" s="84">
        <v>0.5</v>
      </c>
      <c r="AI151" s="84">
        <v>8</v>
      </c>
      <c r="AJ151" s="84">
        <v>0.4</v>
      </c>
      <c r="AK151" s="84">
        <v>0.2</v>
      </c>
      <c r="AL151" s="48"/>
      <c r="AM151" s="48"/>
      <c r="AN151" s="48"/>
      <c r="AO151" s="84"/>
      <c r="AP151" s="48"/>
      <c r="AQ151" s="48">
        <v>68</v>
      </c>
      <c r="AR151" s="48">
        <v>0</v>
      </c>
      <c r="AS151" s="48"/>
      <c r="AT151" s="48"/>
      <c r="AU151" s="48">
        <v>407</v>
      </c>
      <c r="AV151" s="48"/>
      <c r="AW151" s="48"/>
      <c r="AX151" s="48"/>
      <c r="AY151" s="48"/>
      <c r="AZ151" s="48"/>
      <c r="BA151" s="84"/>
      <c r="BB151" s="48"/>
      <c r="BC151" s="48"/>
      <c r="BD151" s="48"/>
      <c r="BE151" s="48"/>
      <c r="BF151" s="48"/>
      <c r="BG151" s="48"/>
      <c r="BH151" s="48"/>
      <c r="BI151" s="48"/>
      <c r="BJ151" s="48"/>
      <c r="BK151" s="48"/>
      <c r="BL151" s="48"/>
      <c r="BM151" s="48"/>
      <c r="BN151" s="48"/>
      <c r="BO151" s="84">
        <v>7.0000000000000007E-2</v>
      </c>
      <c r="BP151" s="84">
        <v>0.04</v>
      </c>
      <c r="BQ151" s="84">
        <v>0.7</v>
      </c>
      <c r="BR151" s="84"/>
      <c r="BS151" s="48"/>
      <c r="BT151" s="84"/>
      <c r="BU151" s="48"/>
      <c r="BV151" s="48"/>
      <c r="BW151" s="48"/>
      <c r="BX151" s="48"/>
      <c r="BY151" s="48"/>
      <c r="BZ151" s="48"/>
      <c r="CA151" s="84"/>
      <c r="CB151" s="84"/>
      <c r="CC151" s="48">
        <v>27</v>
      </c>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row>
    <row r="152" spans="1:146" s="13" customFormat="1">
      <c r="A152" s="48" t="s">
        <v>867</v>
      </c>
      <c r="B152" s="48">
        <v>3</v>
      </c>
      <c r="C152" s="48" t="s">
        <v>375</v>
      </c>
      <c r="D152" s="48" t="s">
        <v>389</v>
      </c>
      <c r="E152" s="48">
        <v>1</v>
      </c>
      <c r="F152" s="48" t="s">
        <v>868</v>
      </c>
      <c r="G152" s="48" t="s">
        <v>1301</v>
      </c>
      <c r="H152" s="49" t="s">
        <v>869</v>
      </c>
      <c r="I152" s="48">
        <v>1</v>
      </c>
      <c r="J152" s="50" t="s">
        <v>512</v>
      </c>
      <c r="K152" s="50" t="s">
        <v>873</v>
      </c>
      <c r="L152" s="48" t="s">
        <v>871</v>
      </c>
      <c r="M152" s="51"/>
      <c r="N152" s="48"/>
      <c r="O152" s="53">
        <v>25</v>
      </c>
      <c r="P152" s="87"/>
      <c r="Q152" s="87"/>
      <c r="R152" s="84">
        <v>93.5</v>
      </c>
      <c r="S152" s="48">
        <v>6.25</v>
      </c>
      <c r="T152" s="8">
        <f>U152/S152</f>
        <v>0.16</v>
      </c>
      <c r="U152" s="84">
        <v>1</v>
      </c>
      <c r="V152" s="48"/>
      <c r="W152" s="48"/>
      <c r="X152" s="85">
        <v>0.3</v>
      </c>
      <c r="Y152" s="85"/>
      <c r="Z152" s="48"/>
      <c r="AA152" s="48"/>
      <c r="AB152" s="48"/>
      <c r="AC152" s="48"/>
      <c r="AD152" s="48"/>
      <c r="AE152" s="84"/>
      <c r="AF152" s="48">
        <v>1.2</v>
      </c>
      <c r="AG152" s="48"/>
      <c r="AH152" s="84">
        <v>0.6</v>
      </c>
      <c r="AI152" s="84">
        <v>17</v>
      </c>
      <c r="AJ152" s="84">
        <v>0.9</v>
      </c>
      <c r="AK152" s="84">
        <v>0.2</v>
      </c>
      <c r="AL152" s="48"/>
      <c r="AM152" s="48"/>
      <c r="AN152" s="48"/>
      <c r="AO152" s="84"/>
      <c r="AP152" s="48"/>
      <c r="AQ152" s="48">
        <v>88</v>
      </c>
      <c r="AR152" s="48">
        <v>0</v>
      </c>
      <c r="AS152" s="48"/>
      <c r="AT152" s="48"/>
      <c r="AU152" s="48">
        <v>526</v>
      </c>
      <c r="AV152" s="48"/>
      <c r="AW152" s="48"/>
      <c r="AX152" s="48"/>
      <c r="AY152" s="48"/>
      <c r="AZ152" s="48"/>
      <c r="BA152" s="84"/>
      <c r="BB152" s="48"/>
      <c r="BC152" s="48"/>
      <c r="BD152" s="48"/>
      <c r="BE152" s="48"/>
      <c r="BF152" s="48"/>
      <c r="BG152" s="48"/>
      <c r="BH152" s="48"/>
      <c r="BI152" s="48"/>
      <c r="BJ152" s="48"/>
      <c r="BK152" s="48"/>
      <c r="BL152" s="48"/>
      <c r="BM152" s="48"/>
      <c r="BN152" s="48"/>
      <c r="BO152" s="84">
        <v>7.0000000000000007E-2</v>
      </c>
      <c r="BP152" s="84">
        <v>0.06</v>
      </c>
      <c r="BQ152" s="84">
        <v>0.4</v>
      </c>
      <c r="BR152" s="84"/>
      <c r="BS152" s="48"/>
      <c r="BT152" s="84"/>
      <c r="BU152" s="48"/>
      <c r="BV152" s="48"/>
      <c r="BW152" s="48"/>
      <c r="BX152" s="48"/>
      <c r="BY152" s="48"/>
      <c r="BZ152" s="48"/>
      <c r="CA152" s="84"/>
      <c r="CB152" s="84"/>
      <c r="CC152" s="48">
        <v>29</v>
      </c>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row>
    <row r="153" spans="1:146" s="13" customFormat="1">
      <c r="A153" s="48" t="s">
        <v>867</v>
      </c>
      <c r="B153" s="48">
        <v>4</v>
      </c>
      <c r="C153" s="48" t="s">
        <v>375</v>
      </c>
      <c r="D153" s="48" t="s">
        <v>389</v>
      </c>
      <c r="E153" s="48">
        <v>1</v>
      </c>
      <c r="F153" s="48" t="s">
        <v>868</v>
      </c>
      <c r="G153" s="48" t="s">
        <v>1301</v>
      </c>
      <c r="H153" s="49" t="s">
        <v>869</v>
      </c>
      <c r="I153" s="48">
        <v>1</v>
      </c>
      <c r="J153" s="50" t="s">
        <v>456</v>
      </c>
      <c r="K153" s="50" t="s">
        <v>874</v>
      </c>
      <c r="L153" s="48" t="s">
        <v>871</v>
      </c>
      <c r="M153" s="51"/>
      <c r="N153" s="48"/>
      <c r="O153" s="53">
        <v>27</v>
      </c>
      <c r="P153" s="87"/>
      <c r="Q153" s="87"/>
      <c r="R153" s="84">
        <v>93</v>
      </c>
      <c r="S153" s="48">
        <v>6.25</v>
      </c>
      <c r="T153" s="8">
        <f>U153/S153</f>
        <v>0.14400000000000002</v>
      </c>
      <c r="U153" s="84">
        <v>0.9</v>
      </c>
      <c r="V153" s="48"/>
      <c r="W153" s="48"/>
      <c r="X153" s="85">
        <v>0.3</v>
      </c>
      <c r="Y153" s="85"/>
      <c r="Z153" s="48"/>
      <c r="AA153" s="48"/>
      <c r="AB153" s="48"/>
      <c r="AC153" s="48"/>
      <c r="AD153" s="48"/>
      <c r="AE153" s="84"/>
      <c r="AF153" s="48">
        <v>1.5</v>
      </c>
      <c r="AG153" s="48"/>
      <c r="AH153" s="84">
        <v>0.6</v>
      </c>
      <c r="AI153" s="84">
        <v>31</v>
      </c>
      <c r="AJ153" s="84">
        <v>1</v>
      </c>
      <c r="AK153" s="84"/>
      <c r="AL153" s="48"/>
      <c r="AM153" s="48"/>
      <c r="AN153" s="48"/>
      <c r="AO153" s="84"/>
      <c r="AP153" s="48"/>
      <c r="AQ153" s="48">
        <v>63</v>
      </c>
      <c r="AR153" s="48">
        <v>0</v>
      </c>
      <c r="AS153" s="48"/>
      <c r="AT153" s="48"/>
      <c r="AU153" s="48">
        <v>380</v>
      </c>
      <c r="AV153" s="48"/>
      <c r="AW153" s="48"/>
      <c r="AX153" s="48"/>
      <c r="AY153" s="48"/>
      <c r="AZ153" s="48"/>
      <c r="BA153" s="84"/>
      <c r="BB153" s="48"/>
      <c r="BC153" s="48"/>
      <c r="BD153" s="48"/>
      <c r="BE153" s="48"/>
      <c r="BF153" s="48"/>
      <c r="BG153" s="48"/>
      <c r="BH153" s="48"/>
      <c r="BI153" s="48"/>
      <c r="BJ153" s="48"/>
      <c r="BK153" s="48"/>
      <c r="BL153" s="48"/>
      <c r="BM153" s="48"/>
      <c r="BN153" s="48"/>
      <c r="BO153" s="84">
        <v>0.05</v>
      </c>
      <c r="BP153" s="84">
        <v>0.03</v>
      </c>
      <c r="BQ153" s="84">
        <v>0.6</v>
      </c>
      <c r="BR153" s="84"/>
      <c r="BS153" s="48"/>
      <c r="BT153" s="84"/>
      <c r="BU153" s="48"/>
      <c r="BV153" s="48"/>
      <c r="BW153" s="48"/>
      <c r="BX153" s="48"/>
      <c r="BY153" s="48"/>
      <c r="BZ153" s="48"/>
      <c r="CA153" s="84"/>
      <c r="CB153" s="84"/>
      <c r="CC153" s="48">
        <v>34</v>
      </c>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row>
    <row r="154" spans="1:146" s="19" customFormat="1" ht="14.25" customHeight="1">
      <c r="A154" s="86" t="s">
        <v>867</v>
      </c>
      <c r="B154" s="48" t="s">
        <v>646</v>
      </c>
      <c r="C154" s="48"/>
      <c r="D154" s="48"/>
      <c r="E154" s="48"/>
      <c r="F154" s="48" t="s">
        <v>868</v>
      </c>
      <c r="G154" s="48" t="s">
        <v>1301</v>
      </c>
      <c r="H154" s="49" t="s">
        <v>869</v>
      </c>
      <c r="I154" s="48"/>
      <c r="J154" s="50"/>
      <c r="K154" s="50"/>
      <c r="L154" s="48"/>
      <c r="M154" s="51">
        <f>R154+U154+X154+Y154+AE154+AG154+AH154</f>
        <v>100</v>
      </c>
      <c r="N154" s="52">
        <f>AVERAGE(N150:N153)</f>
        <v>85</v>
      </c>
      <c r="O154" s="53">
        <f>AVERAGE(O150:O153)</f>
        <v>24.5</v>
      </c>
      <c r="P154" s="87">
        <f>U154*17+X154*37+Y154*17+AG154*29+AE154*8</f>
        <v>95.500000000000099</v>
      </c>
      <c r="Q154" s="87">
        <f>(U154*4)+(X154*9)+(Y154*4)+(AG154*7)+(AE154*2)</f>
        <v>22.708333333333357</v>
      </c>
      <c r="R154" s="88">
        <f>AVERAGE(R150:R153)</f>
        <v>93.474999999999994</v>
      </c>
      <c r="S154" s="48">
        <v>6.25</v>
      </c>
      <c r="T154" s="52">
        <f>AVERAGE(T150:T153)</f>
        <v>0.14000000000000001</v>
      </c>
      <c r="U154" s="89">
        <f>S154*T154</f>
        <v>0.87500000000000011</v>
      </c>
      <c r="V154" s="52">
        <f>U154</f>
        <v>0.87500000000000011</v>
      </c>
      <c r="W154" s="7">
        <v>0</v>
      </c>
      <c r="X154" s="98">
        <f>AVERAGE(X150:X153)</f>
        <v>0.27500000000000002</v>
      </c>
      <c r="Y154" s="66">
        <f>100-R154-U154-X154-AE154-AH154</f>
        <v>3.5166666666666724</v>
      </c>
      <c r="Z154" s="52"/>
      <c r="AA154" s="23"/>
      <c r="AB154" s="23"/>
      <c r="AC154" s="23"/>
      <c r="AD154" s="23"/>
      <c r="AE154" s="88">
        <f>AF154</f>
        <v>1.3333333333333333</v>
      </c>
      <c r="AF154" s="51">
        <f>AVERAGE(AF150:AF153)</f>
        <v>1.3333333333333333</v>
      </c>
      <c r="AG154" s="23">
        <v>0</v>
      </c>
      <c r="AH154" s="88">
        <f>AVERAGE(AH150:AH153)</f>
        <v>0.52500000000000002</v>
      </c>
      <c r="AI154" s="88">
        <f>AVERAGE(AI150:AI153)</f>
        <v>17</v>
      </c>
      <c r="AJ154" s="88">
        <f>AVERAGE(AJ150:AJ153)</f>
        <v>0.92499999999999993</v>
      </c>
      <c r="AK154" s="88">
        <f>AVERAGE(AK150:AK153)</f>
        <v>0.37999999999999995</v>
      </c>
      <c r="AL154" s="52"/>
      <c r="AM154" s="52"/>
      <c r="AN154" s="26"/>
      <c r="AO154" s="89">
        <f>AR154+(AS154/12)</f>
        <v>35.541666666666664</v>
      </c>
      <c r="AP154" s="27"/>
      <c r="AQ154" s="52">
        <f>AVERAGE(AQ150:AQ153)</f>
        <v>73</v>
      </c>
      <c r="AR154" s="52">
        <f>AVERAGE(AR150:AR153)</f>
        <v>0</v>
      </c>
      <c r="AS154" s="52">
        <f>AU154</f>
        <v>426.5</v>
      </c>
      <c r="AT154" s="27"/>
      <c r="AU154" s="52">
        <f>AVERAGE(AU150:AU153)</f>
        <v>426.5</v>
      </c>
      <c r="AV154" s="27"/>
      <c r="AW154" s="27"/>
      <c r="AX154" s="48"/>
      <c r="AY154" s="27"/>
      <c r="AZ154" s="27"/>
      <c r="BA154" s="67">
        <v>0</v>
      </c>
      <c r="BB154" s="27"/>
      <c r="BC154" s="23"/>
      <c r="BD154" s="25"/>
      <c r="BE154" s="25"/>
      <c r="BF154" s="25"/>
      <c r="BG154" s="25"/>
      <c r="BH154" s="92"/>
      <c r="BI154" s="26"/>
      <c r="BJ154" s="26"/>
      <c r="BK154" s="26"/>
      <c r="BL154" s="26"/>
      <c r="BM154" s="26"/>
      <c r="BN154" s="27"/>
      <c r="BO154" s="89">
        <f>AVERAGE(BO150:BO153)</f>
        <v>6.25E-2</v>
      </c>
      <c r="BP154" s="89">
        <f>AVERAGE(BP150:BP153)</f>
        <v>4.2500000000000003E-2</v>
      </c>
      <c r="BQ154" s="89">
        <f>AVERAGE(BQ150:BQ153)</f>
        <v>0.55000000000000004</v>
      </c>
      <c r="BR154" s="99">
        <v>0.08</v>
      </c>
      <c r="BS154" s="50">
        <v>0.08</v>
      </c>
      <c r="BT154" s="84">
        <v>30</v>
      </c>
      <c r="BU154" s="26"/>
      <c r="BV154" s="48"/>
      <c r="BW154" s="48">
        <v>0</v>
      </c>
      <c r="BX154" s="48">
        <v>15</v>
      </c>
      <c r="BY154" s="48"/>
      <c r="BZ154" s="23"/>
      <c r="CA154" s="71">
        <v>0</v>
      </c>
      <c r="CB154" s="71">
        <f>CC154</f>
        <v>32.5</v>
      </c>
      <c r="CC154" s="52">
        <f>AVERAGE(CC150:CC153)</f>
        <v>32.5</v>
      </c>
      <c r="CD154" s="25"/>
      <c r="CE154" s="25"/>
      <c r="CF154" s="25"/>
      <c r="CG154" s="23"/>
      <c r="CH154" s="25"/>
      <c r="CI154" s="25"/>
      <c r="CJ154" s="27"/>
      <c r="CK154" s="26"/>
      <c r="CL154" s="26"/>
      <c r="CM154" s="26"/>
      <c r="CN154" s="26"/>
      <c r="CO154" s="24"/>
      <c r="CP154" s="24"/>
      <c r="CQ154" s="25"/>
      <c r="CR154" s="24"/>
      <c r="CS154" s="25"/>
      <c r="CT154" s="24"/>
      <c r="CU154" s="25"/>
      <c r="CV154" s="25"/>
      <c r="CW154" s="25"/>
      <c r="CX154" s="26"/>
      <c r="CY154" s="26"/>
      <c r="CZ154" s="24"/>
      <c r="DA154" s="25"/>
      <c r="DB154" s="26"/>
      <c r="DC154" s="25"/>
      <c r="DD154" s="25"/>
      <c r="DE154" s="25"/>
      <c r="DF154" s="26"/>
      <c r="DG154" s="26"/>
      <c r="DH154" s="25"/>
      <c r="DI154" s="25"/>
      <c r="DJ154" s="25"/>
      <c r="DK154" s="25"/>
      <c r="DL154" s="25"/>
      <c r="DM154" s="26"/>
      <c r="DN154" s="26"/>
      <c r="DO154" s="25"/>
      <c r="DP154" s="27"/>
      <c r="DQ154" s="27"/>
      <c r="DR154" s="27"/>
      <c r="DS154" s="27"/>
      <c r="DT154" s="27"/>
      <c r="DU154" s="27"/>
      <c r="DV154" s="27"/>
      <c r="DW154" s="27"/>
      <c r="DX154" s="27"/>
      <c r="DY154" s="27"/>
      <c r="DZ154" s="27"/>
      <c r="EA154" s="27"/>
      <c r="EB154" s="27"/>
      <c r="EC154" s="27"/>
      <c r="ED154" s="27"/>
      <c r="EE154" s="27"/>
      <c r="EF154" s="27"/>
      <c r="EG154" s="27"/>
      <c r="EH154" s="20"/>
      <c r="EI154" s="20"/>
      <c r="EJ154" s="20"/>
      <c r="EK154" s="20"/>
      <c r="EL154" s="20"/>
      <c r="EM154" s="20"/>
      <c r="EN154" s="20"/>
      <c r="EO154" s="20"/>
      <c r="EP154" s="20"/>
    </row>
    <row r="155" spans="1:146" s="13" customFormat="1">
      <c r="A155" s="93"/>
      <c r="B155" s="94"/>
      <c r="C155" s="94"/>
      <c r="D155" s="94"/>
      <c r="E155" s="94"/>
      <c r="F155" s="94"/>
      <c r="G155" s="94"/>
      <c r="H155" s="95"/>
      <c r="I155" s="94"/>
      <c r="J155" s="96"/>
      <c r="K155" s="96"/>
      <c r="L155" s="94"/>
      <c r="M155" s="172"/>
      <c r="N155" s="94"/>
      <c r="O155" s="97"/>
      <c r="P155" s="84" t="s">
        <v>1349</v>
      </c>
      <c r="Q155" s="84" t="s">
        <v>1349</v>
      </c>
      <c r="R155" s="84" t="s">
        <v>1349</v>
      </c>
      <c r="S155" s="94"/>
      <c r="T155" s="94"/>
      <c r="U155" s="84"/>
      <c r="V155" s="94" t="s">
        <v>301</v>
      </c>
      <c r="W155" s="94" t="s">
        <v>416</v>
      </c>
      <c r="X155" s="85"/>
      <c r="Y155" s="85" t="s">
        <v>301</v>
      </c>
      <c r="Z155" s="48"/>
      <c r="AA155" s="48"/>
      <c r="AB155" s="48"/>
      <c r="AC155" s="48"/>
      <c r="AD155" s="48"/>
      <c r="AE155" s="84" t="s">
        <v>648</v>
      </c>
      <c r="AF155" s="94"/>
      <c r="AG155" s="94" t="s">
        <v>647</v>
      </c>
      <c r="AH155" s="84" t="s">
        <v>648</v>
      </c>
      <c r="AI155" s="84" t="s">
        <v>648</v>
      </c>
      <c r="AJ155" s="84" t="s">
        <v>648</v>
      </c>
      <c r="AK155" s="84" t="s">
        <v>648</v>
      </c>
      <c r="AL155" s="48"/>
      <c r="AM155" s="48"/>
      <c r="AN155" s="48"/>
      <c r="AO155" s="84" t="s">
        <v>301</v>
      </c>
      <c r="AP155" s="94"/>
      <c r="AQ155" s="94"/>
      <c r="AR155" s="94"/>
      <c r="AS155" s="94" t="s">
        <v>301</v>
      </c>
      <c r="AT155" s="94"/>
      <c r="AU155" s="94"/>
      <c r="AV155" s="48"/>
      <c r="AW155" s="48"/>
      <c r="AX155" s="48"/>
      <c r="AY155" s="48"/>
      <c r="AZ155" s="48"/>
      <c r="BA155" s="84" t="s">
        <v>1273</v>
      </c>
      <c r="BB155" s="94"/>
      <c r="BC155" s="94"/>
      <c r="BD155" s="48"/>
      <c r="BE155" s="48"/>
      <c r="BF155" s="48"/>
      <c r="BG155" s="48"/>
      <c r="BH155" s="48"/>
      <c r="BI155" s="48"/>
      <c r="BJ155" s="48"/>
      <c r="BK155" s="48"/>
      <c r="BL155" s="48"/>
      <c r="BM155" s="48"/>
      <c r="BN155" s="48"/>
      <c r="BO155" s="84" t="s">
        <v>301</v>
      </c>
      <c r="BP155" s="84" t="s">
        <v>301</v>
      </c>
      <c r="BQ155" s="84" t="s">
        <v>301</v>
      </c>
      <c r="BR155" s="84" t="s">
        <v>1187</v>
      </c>
      <c r="BS155" s="94" t="s">
        <v>1187</v>
      </c>
      <c r="BT155" s="84" t="s">
        <v>1273</v>
      </c>
      <c r="BU155" s="94"/>
      <c r="BV155" s="94"/>
      <c r="BW155" s="94" t="s">
        <v>1188</v>
      </c>
      <c r="BX155" s="94" t="s">
        <v>1188</v>
      </c>
      <c r="BY155" s="94"/>
      <c r="BZ155" s="94"/>
      <c r="CA155" s="84" t="s">
        <v>1273</v>
      </c>
      <c r="CB155" s="84" t="s">
        <v>301</v>
      </c>
      <c r="CC155" s="94"/>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row>
    <row r="156" spans="1:146" s="13" customFormat="1">
      <c r="A156" s="48" t="s">
        <v>875</v>
      </c>
      <c r="B156" s="48">
        <v>1</v>
      </c>
      <c r="C156" s="48" t="s">
        <v>375</v>
      </c>
      <c r="D156" s="48" t="s">
        <v>389</v>
      </c>
      <c r="E156" s="48">
        <v>1</v>
      </c>
      <c r="F156" s="48" t="s">
        <v>876</v>
      </c>
      <c r="G156" s="48" t="s">
        <v>883</v>
      </c>
      <c r="H156" s="49" t="s">
        <v>877</v>
      </c>
      <c r="I156" s="48">
        <v>2</v>
      </c>
      <c r="J156" s="50" t="s">
        <v>441</v>
      </c>
      <c r="K156" s="50" t="s">
        <v>878</v>
      </c>
      <c r="L156" s="48" t="s">
        <v>879</v>
      </c>
      <c r="M156" s="51"/>
      <c r="N156" s="48">
        <v>111</v>
      </c>
      <c r="O156" s="53">
        <v>27</v>
      </c>
      <c r="P156" s="87"/>
      <c r="Q156" s="87"/>
      <c r="R156" s="84">
        <v>92</v>
      </c>
      <c r="S156" s="48">
        <v>6.25</v>
      </c>
      <c r="T156" s="8">
        <f>U156/S156</f>
        <v>4.8000000000000001E-2</v>
      </c>
      <c r="U156" s="84">
        <v>0.3</v>
      </c>
      <c r="V156" s="48"/>
      <c r="W156" s="48"/>
      <c r="X156" s="85">
        <v>0.1</v>
      </c>
      <c r="Y156" s="85"/>
      <c r="Z156" s="48"/>
      <c r="AA156" s="48"/>
      <c r="AB156" s="48"/>
      <c r="AC156" s="48"/>
      <c r="AD156" s="48"/>
      <c r="AE156" s="84"/>
      <c r="AF156" s="48"/>
      <c r="AG156" s="48"/>
      <c r="AH156" s="84">
        <v>0.8</v>
      </c>
      <c r="AI156" s="84">
        <v>24</v>
      </c>
      <c r="AJ156" s="84">
        <v>0.5</v>
      </c>
      <c r="AK156" s="84">
        <v>0.1</v>
      </c>
      <c r="AL156" s="48"/>
      <c r="AM156" s="48"/>
      <c r="AN156" s="48"/>
      <c r="AO156" s="84"/>
      <c r="AP156" s="48"/>
      <c r="AQ156" s="48"/>
      <c r="AR156" s="48">
        <v>0</v>
      </c>
      <c r="AS156" s="48"/>
      <c r="AT156" s="48">
        <v>515</v>
      </c>
      <c r="AU156" s="48">
        <v>3100</v>
      </c>
      <c r="AV156" s="48"/>
      <c r="AW156" s="48"/>
      <c r="AX156" s="48"/>
      <c r="AY156" s="48"/>
      <c r="AZ156" s="48"/>
      <c r="BA156" s="84"/>
      <c r="BB156" s="48"/>
      <c r="BC156" s="48"/>
      <c r="BD156" s="48"/>
      <c r="BE156" s="48"/>
      <c r="BF156" s="48"/>
      <c r="BG156" s="48"/>
      <c r="BH156" s="48"/>
      <c r="BI156" s="48"/>
      <c r="BJ156" s="48"/>
      <c r="BK156" s="48"/>
      <c r="BL156" s="48"/>
      <c r="BM156" s="48"/>
      <c r="BN156" s="48"/>
      <c r="BO156" s="84">
        <v>0.06</v>
      </c>
      <c r="BP156" s="84">
        <v>0.03</v>
      </c>
      <c r="BQ156" s="84">
        <v>0.4</v>
      </c>
      <c r="BR156" s="84"/>
      <c r="BS156" s="48">
        <v>6.0999999999999999E-2</v>
      </c>
      <c r="BT156" s="84"/>
      <c r="BU156" s="48">
        <v>16</v>
      </c>
      <c r="BV156" s="48"/>
      <c r="BW156" s="48">
        <v>0</v>
      </c>
      <c r="BX156" s="48"/>
      <c r="BY156" s="48"/>
      <c r="BZ156" s="48">
        <v>0.4</v>
      </c>
      <c r="CA156" s="84">
        <v>0</v>
      </c>
      <c r="CB156" s="84">
        <v>8</v>
      </c>
      <c r="CC156" s="48">
        <v>8</v>
      </c>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row>
    <row r="157" spans="1:146" s="13" customFormat="1">
      <c r="A157" s="48" t="s">
        <v>875</v>
      </c>
      <c r="B157" s="48">
        <v>2</v>
      </c>
      <c r="C157" s="48" t="s">
        <v>375</v>
      </c>
      <c r="D157" s="48" t="s">
        <v>389</v>
      </c>
      <c r="E157" s="48">
        <v>1</v>
      </c>
      <c r="F157" s="48" t="s">
        <v>876</v>
      </c>
      <c r="G157" s="48" t="s">
        <v>883</v>
      </c>
      <c r="H157" s="49" t="s">
        <v>877</v>
      </c>
      <c r="I157" s="48">
        <v>2</v>
      </c>
      <c r="J157" s="50" t="s">
        <v>456</v>
      </c>
      <c r="K157" s="50" t="s">
        <v>880</v>
      </c>
      <c r="L157" s="48" t="s">
        <v>881</v>
      </c>
      <c r="M157" s="51"/>
      <c r="N157" s="48"/>
      <c r="O157" s="53">
        <v>44</v>
      </c>
      <c r="P157" s="87"/>
      <c r="Q157" s="87"/>
      <c r="R157" s="84">
        <v>88.7</v>
      </c>
      <c r="S157" s="48">
        <v>6.25</v>
      </c>
      <c r="T157" s="8">
        <f>U157/S157</f>
        <v>0.22399999999999998</v>
      </c>
      <c r="U157" s="84">
        <v>1.4</v>
      </c>
      <c r="V157" s="48"/>
      <c r="W157" s="48"/>
      <c r="X157" s="85">
        <v>0.5</v>
      </c>
      <c r="Y157" s="85"/>
      <c r="Z157" s="48"/>
      <c r="AA157" s="48"/>
      <c r="AB157" s="48"/>
      <c r="AC157" s="48"/>
      <c r="AD157" s="48"/>
      <c r="AE157" s="84"/>
      <c r="AF157" s="48">
        <v>2.2000000000000002</v>
      </c>
      <c r="AG157" s="48"/>
      <c r="AH157" s="84">
        <v>0.8</v>
      </c>
      <c r="AI157" s="84">
        <v>61</v>
      </c>
      <c r="AJ157" s="84">
        <v>0.7</v>
      </c>
      <c r="AK157" s="84"/>
      <c r="AL157" s="48"/>
      <c r="AM157" s="48"/>
      <c r="AN157" s="48"/>
      <c r="AO157" s="84"/>
      <c r="AP157" s="48"/>
      <c r="AQ157" s="48">
        <v>147</v>
      </c>
      <c r="AR157" s="48">
        <v>0</v>
      </c>
      <c r="AS157" s="48"/>
      <c r="AT157" s="48"/>
      <c r="AU157" s="48">
        <v>880</v>
      </c>
      <c r="AV157" s="48"/>
      <c r="AW157" s="48"/>
      <c r="AX157" s="48"/>
      <c r="AY157" s="48"/>
      <c r="AZ157" s="48"/>
      <c r="BA157" s="84"/>
      <c r="BB157" s="48"/>
      <c r="BC157" s="48"/>
      <c r="BD157" s="48"/>
      <c r="BE157" s="48"/>
      <c r="BF157" s="48"/>
      <c r="BG157" s="48"/>
      <c r="BH157" s="48"/>
      <c r="BI157" s="48"/>
      <c r="BJ157" s="48"/>
      <c r="BK157" s="48"/>
      <c r="BL157" s="48"/>
      <c r="BM157" s="48"/>
      <c r="BN157" s="48"/>
      <c r="BO157" s="84">
        <v>0.06</v>
      </c>
      <c r="BP157" s="84">
        <v>0.05</v>
      </c>
      <c r="BQ157" s="84">
        <v>0.8</v>
      </c>
      <c r="BR157" s="84"/>
      <c r="BS157" s="48"/>
      <c r="BT157" s="84"/>
      <c r="BU157" s="48"/>
      <c r="BV157" s="48"/>
      <c r="BW157" s="48"/>
      <c r="BX157" s="48"/>
      <c r="BY157" s="48"/>
      <c r="BZ157" s="48"/>
      <c r="CA157" s="84"/>
      <c r="CB157" s="84">
        <v>20</v>
      </c>
      <c r="CC157" s="48">
        <v>20</v>
      </c>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row>
    <row r="158" spans="1:146" s="13" customFormat="1">
      <c r="A158" s="48" t="s">
        <v>875</v>
      </c>
      <c r="B158" s="48">
        <v>3</v>
      </c>
      <c r="C158" s="48" t="s">
        <v>375</v>
      </c>
      <c r="D158" s="48" t="s">
        <v>389</v>
      </c>
      <c r="E158" s="48">
        <v>1</v>
      </c>
      <c r="F158" s="48" t="s">
        <v>876</v>
      </c>
      <c r="G158" s="48" t="s">
        <v>883</v>
      </c>
      <c r="H158" s="49" t="s">
        <v>877</v>
      </c>
      <c r="I158" s="48">
        <v>2</v>
      </c>
      <c r="J158" s="50" t="s">
        <v>512</v>
      </c>
      <c r="K158" s="50" t="s">
        <v>882</v>
      </c>
      <c r="L158" s="48" t="s">
        <v>883</v>
      </c>
      <c r="M158" s="51"/>
      <c r="N158" s="48"/>
      <c r="O158" s="53">
        <v>49</v>
      </c>
      <c r="P158" s="87"/>
      <c r="Q158" s="87"/>
      <c r="R158" s="84">
        <v>87.4</v>
      </c>
      <c r="S158" s="48">
        <v>6.25</v>
      </c>
      <c r="T158" s="8">
        <f>U158/S158</f>
        <v>0.20800000000000002</v>
      </c>
      <c r="U158" s="84">
        <v>1.3</v>
      </c>
      <c r="V158" s="48"/>
      <c r="W158" s="48"/>
      <c r="X158" s="85">
        <v>0.3</v>
      </c>
      <c r="Y158" s="85"/>
      <c r="Z158" s="48"/>
      <c r="AA158" s="48"/>
      <c r="AB158" s="48"/>
      <c r="AC158" s="48"/>
      <c r="AD158" s="48"/>
      <c r="AE158" s="84"/>
      <c r="AF158" s="48">
        <v>2.4</v>
      </c>
      <c r="AG158" s="48"/>
      <c r="AH158" s="84">
        <v>0.8</v>
      </c>
      <c r="AI158" s="84">
        <v>31</v>
      </c>
      <c r="AJ158" s="84">
        <v>0.7</v>
      </c>
      <c r="AK158" s="84">
        <v>0.9</v>
      </c>
      <c r="AL158" s="48"/>
      <c r="AM158" s="48"/>
      <c r="AN158" s="48"/>
      <c r="AO158" s="84"/>
      <c r="AP158" s="48"/>
      <c r="AQ158" s="48">
        <v>170</v>
      </c>
      <c r="AR158" s="48">
        <v>0</v>
      </c>
      <c r="AS158" s="48"/>
      <c r="AT158" s="48"/>
      <c r="AU158" s="48">
        <v>1019</v>
      </c>
      <c r="AV158" s="48"/>
      <c r="AW158" s="48"/>
      <c r="AX158" s="48"/>
      <c r="AY158" s="48"/>
      <c r="AZ158" s="48"/>
      <c r="BA158" s="84"/>
      <c r="BB158" s="48"/>
      <c r="BC158" s="48"/>
      <c r="BD158" s="48"/>
      <c r="BE158" s="48"/>
      <c r="BF158" s="48"/>
      <c r="BG158" s="48"/>
      <c r="BH158" s="48"/>
      <c r="BI158" s="48"/>
      <c r="BJ158" s="48"/>
      <c r="BK158" s="48"/>
      <c r="BL158" s="48"/>
      <c r="BM158" s="48"/>
      <c r="BN158" s="48"/>
      <c r="BO158" s="84">
        <v>0.06</v>
      </c>
      <c r="BP158" s="84">
        <v>0.05</v>
      </c>
      <c r="BQ158" s="84">
        <v>0.5</v>
      </c>
      <c r="BR158" s="84"/>
      <c r="BS158" s="48"/>
      <c r="BT158" s="84"/>
      <c r="BU158" s="48"/>
      <c r="BV158" s="48"/>
      <c r="BW158" s="48"/>
      <c r="BX158" s="48"/>
      <c r="BY158" s="48"/>
      <c r="BZ158" s="48"/>
      <c r="CA158" s="84"/>
      <c r="CB158" s="84">
        <v>15</v>
      </c>
      <c r="CC158" s="48">
        <v>15</v>
      </c>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row>
    <row r="159" spans="1:146" s="19" customFormat="1" ht="14.25" customHeight="1">
      <c r="A159" s="86" t="s">
        <v>875</v>
      </c>
      <c r="B159" s="48" t="s">
        <v>646</v>
      </c>
      <c r="C159" s="48"/>
      <c r="D159" s="48"/>
      <c r="E159" s="48">
        <v>1</v>
      </c>
      <c r="F159" s="48" t="s">
        <v>876</v>
      </c>
      <c r="G159" s="48" t="s">
        <v>883</v>
      </c>
      <c r="H159" s="49" t="s">
        <v>877</v>
      </c>
      <c r="I159" s="48"/>
      <c r="J159" s="50"/>
      <c r="K159" s="50"/>
      <c r="L159" s="48"/>
      <c r="M159" s="51">
        <f>R159+U159+X159+Y159+AE159+AG159+AH159</f>
        <v>99.999999999999986</v>
      </c>
      <c r="N159" s="52"/>
      <c r="O159" s="53">
        <f>AVERAGE(O156:O158)</f>
        <v>40</v>
      </c>
      <c r="P159" s="87">
        <f>U159*17+X159*37+Y159*17+AG159*29+AE159*8</f>
        <v>152.46666666666653</v>
      </c>
      <c r="Q159" s="87">
        <f>(U159*4)+(X159*9)+(Y159*4)+(AG159*7)+(AE159*2)</f>
        <v>36.233333333333299</v>
      </c>
      <c r="R159" s="88">
        <f>AVERAGE(R156:R158)</f>
        <v>89.366666666666674</v>
      </c>
      <c r="S159" s="48">
        <v>6.25</v>
      </c>
      <c r="T159" s="52">
        <f>AVERAGE(T156:T158)</f>
        <v>0.16</v>
      </c>
      <c r="U159" s="89">
        <f>S159*T159</f>
        <v>1</v>
      </c>
      <c r="V159" s="52">
        <f>U159</f>
        <v>1</v>
      </c>
      <c r="W159" s="7">
        <v>0</v>
      </c>
      <c r="X159" s="98">
        <f>AVERAGE(X156:X158)</f>
        <v>0.3</v>
      </c>
      <c r="Y159" s="66">
        <f>100-R159-U159-X159-AE159-AH159</f>
        <v>6.2333333333333254</v>
      </c>
      <c r="Z159" s="52"/>
      <c r="AA159" s="23"/>
      <c r="AB159" s="23"/>
      <c r="AC159" s="23"/>
      <c r="AD159" s="23"/>
      <c r="AE159" s="88">
        <f>AF159</f>
        <v>2.2999999999999998</v>
      </c>
      <c r="AF159" s="51">
        <f>AVERAGE(AF156:AF158)</f>
        <v>2.2999999999999998</v>
      </c>
      <c r="AG159" s="23">
        <v>0</v>
      </c>
      <c r="AH159" s="88">
        <f>AVERAGE(AH156:AH158)</f>
        <v>0.80000000000000016</v>
      </c>
      <c r="AI159" s="88">
        <f>AVERAGE(AI156:AI158)</f>
        <v>38.666666666666664</v>
      </c>
      <c r="AJ159" s="88">
        <f>AVERAGE(AJ156:AJ158)</f>
        <v>0.6333333333333333</v>
      </c>
      <c r="AK159" s="88">
        <v>0.1</v>
      </c>
      <c r="AL159" s="52"/>
      <c r="AM159" s="52"/>
      <c r="AN159" s="26"/>
      <c r="AO159" s="89">
        <f>AR159+(AS159/12)</f>
        <v>138.86111111111111</v>
      </c>
      <c r="AP159" s="51">
        <v>369</v>
      </c>
      <c r="AQ159" s="52"/>
      <c r="AR159" s="51">
        <f>AVERAGE(AR156:AR158)</f>
        <v>0</v>
      </c>
      <c r="AS159" s="52">
        <f>AU159</f>
        <v>1666.3333333333333</v>
      </c>
      <c r="AT159" s="27"/>
      <c r="AU159" s="52">
        <f>AVERAGE(AU156:AU158)</f>
        <v>1666.3333333333333</v>
      </c>
      <c r="AV159" s="27"/>
      <c r="AW159" s="27"/>
      <c r="AX159" s="48"/>
      <c r="AY159" s="27"/>
      <c r="AZ159" s="27"/>
      <c r="BA159" s="67">
        <v>0</v>
      </c>
      <c r="BB159" s="27"/>
      <c r="BC159" s="23"/>
      <c r="BD159" s="25"/>
      <c r="BE159" s="25"/>
      <c r="BF159" s="25"/>
      <c r="BG159" s="25"/>
      <c r="BH159" s="92"/>
      <c r="BI159" s="26"/>
      <c r="BJ159" s="26"/>
      <c r="BK159" s="26"/>
      <c r="BL159" s="26"/>
      <c r="BM159" s="26"/>
      <c r="BN159" s="27"/>
      <c r="BO159" s="89">
        <f>AVERAGE(BO156:BO158)</f>
        <v>0.06</v>
      </c>
      <c r="BP159" s="89">
        <f>AVERAGE(BP156:BP158)</f>
        <v>4.3333333333333335E-2</v>
      </c>
      <c r="BQ159" s="89">
        <f>AVERAGE(BQ156:BQ158)</f>
        <v>0.56666666666666676</v>
      </c>
      <c r="BR159" s="84">
        <v>6.0999999999999999E-2</v>
      </c>
      <c r="BS159" s="48">
        <v>6.0999999999999999E-2</v>
      </c>
      <c r="BT159" s="84">
        <v>16</v>
      </c>
      <c r="BU159" s="48"/>
      <c r="BV159" s="48">
        <v>16</v>
      </c>
      <c r="BW159" s="48">
        <v>0</v>
      </c>
      <c r="BX159" s="27"/>
      <c r="BY159" s="27"/>
      <c r="BZ159" s="23"/>
      <c r="CA159" s="71">
        <v>0</v>
      </c>
      <c r="CB159" s="89">
        <f>AVERAGE(CB156:CB158)</f>
        <v>14.333333333333334</v>
      </c>
      <c r="CC159" s="52">
        <f>AVERAGE(CC156:CC158)</f>
        <v>14.333333333333334</v>
      </c>
      <c r="CD159" s="25"/>
      <c r="CE159" s="25"/>
      <c r="CF159" s="25"/>
      <c r="CG159" s="23"/>
      <c r="CH159" s="25"/>
      <c r="CI159" s="25"/>
      <c r="CJ159" s="27"/>
      <c r="CK159" s="26"/>
      <c r="CL159" s="26"/>
      <c r="CM159" s="26"/>
      <c r="CN159" s="26"/>
      <c r="CO159" s="24"/>
      <c r="CP159" s="24"/>
      <c r="CQ159" s="25"/>
      <c r="CR159" s="24"/>
      <c r="CS159" s="25"/>
      <c r="CT159" s="24"/>
      <c r="CU159" s="25"/>
      <c r="CV159" s="25"/>
      <c r="CW159" s="25"/>
      <c r="CX159" s="26"/>
      <c r="CY159" s="26"/>
      <c r="CZ159" s="24"/>
      <c r="DA159" s="25"/>
      <c r="DB159" s="26"/>
      <c r="DC159" s="25"/>
      <c r="DD159" s="25"/>
      <c r="DE159" s="25"/>
      <c r="DF159" s="26"/>
      <c r="DG159" s="26"/>
      <c r="DH159" s="25"/>
      <c r="DI159" s="25"/>
      <c r="DJ159" s="25"/>
      <c r="DK159" s="25"/>
      <c r="DL159" s="25"/>
      <c r="DM159" s="26"/>
      <c r="DN159" s="26"/>
      <c r="DO159" s="25"/>
      <c r="DP159" s="27"/>
      <c r="DQ159" s="27"/>
      <c r="DR159" s="27"/>
      <c r="DS159" s="27"/>
      <c r="DT159" s="27"/>
      <c r="DU159" s="27"/>
      <c r="DV159" s="27"/>
      <c r="DW159" s="27"/>
      <c r="DX159" s="27"/>
      <c r="DY159" s="27"/>
      <c r="DZ159" s="27"/>
      <c r="EA159" s="27"/>
      <c r="EB159" s="27"/>
      <c r="EC159" s="27"/>
      <c r="ED159" s="27"/>
      <c r="EE159" s="27"/>
      <c r="EF159" s="27"/>
      <c r="EG159" s="27"/>
      <c r="EH159" s="20"/>
      <c r="EI159" s="20"/>
      <c r="EJ159" s="20"/>
      <c r="EK159" s="20"/>
      <c r="EL159" s="20"/>
      <c r="EM159" s="20"/>
      <c r="EN159" s="20"/>
      <c r="EO159" s="20"/>
      <c r="EP159" s="20"/>
    </row>
    <row r="160" spans="1:146" s="13" customFormat="1">
      <c r="A160" s="93"/>
      <c r="B160" s="94"/>
      <c r="C160" s="94"/>
      <c r="D160" s="94"/>
      <c r="E160" s="94"/>
      <c r="F160" s="94"/>
      <c r="G160" s="94"/>
      <c r="H160" s="95"/>
      <c r="I160" s="94"/>
      <c r="J160" s="96"/>
      <c r="K160" s="96"/>
      <c r="L160" s="94"/>
      <c r="M160" s="172"/>
      <c r="N160" s="94"/>
      <c r="O160" s="97"/>
      <c r="P160" s="84" t="s">
        <v>1349</v>
      </c>
      <c r="Q160" s="84" t="s">
        <v>1349</v>
      </c>
      <c r="R160" s="84" t="s">
        <v>1349</v>
      </c>
      <c r="S160" s="94"/>
      <c r="T160" s="94"/>
      <c r="U160" s="84"/>
      <c r="V160" s="94" t="s">
        <v>301</v>
      </c>
      <c r="W160" s="94" t="s">
        <v>416</v>
      </c>
      <c r="X160" s="85"/>
      <c r="Y160" s="85" t="s">
        <v>301</v>
      </c>
      <c r="Z160" s="48"/>
      <c r="AA160" s="48"/>
      <c r="AB160" s="48"/>
      <c r="AC160" s="48"/>
      <c r="AD160" s="48"/>
      <c r="AE160" s="84" t="s">
        <v>648</v>
      </c>
      <c r="AF160" s="94"/>
      <c r="AG160" s="94" t="s">
        <v>647</v>
      </c>
      <c r="AH160" s="84" t="s">
        <v>648</v>
      </c>
      <c r="AI160" s="84" t="s">
        <v>648</v>
      </c>
      <c r="AJ160" s="84" t="s">
        <v>648</v>
      </c>
      <c r="AK160" s="84" t="s">
        <v>648</v>
      </c>
      <c r="AL160" s="48"/>
      <c r="AM160" s="48"/>
      <c r="AN160" s="48"/>
      <c r="AO160" s="84" t="s">
        <v>648</v>
      </c>
      <c r="AP160" s="94" t="s">
        <v>1189</v>
      </c>
      <c r="AQ160" s="94"/>
      <c r="AR160" s="94"/>
      <c r="AS160" s="94" t="s">
        <v>301</v>
      </c>
      <c r="AT160" s="94"/>
      <c r="AU160" s="94"/>
      <c r="AV160" s="48"/>
      <c r="AW160" s="48"/>
      <c r="AX160" s="48"/>
      <c r="AY160" s="48"/>
      <c r="AZ160" s="48"/>
      <c r="BA160" s="84" t="s">
        <v>647</v>
      </c>
      <c r="BB160" s="94"/>
      <c r="BC160" s="94"/>
      <c r="BD160" s="48"/>
      <c r="BE160" s="48"/>
      <c r="BF160" s="48"/>
      <c r="BG160" s="48"/>
      <c r="BH160" s="48"/>
      <c r="BI160" s="48"/>
      <c r="BJ160" s="48"/>
      <c r="BK160" s="48"/>
      <c r="BL160" s="48"/>
      <c r="BM160" s="48"/>
      <c r="BN160" s="48"/>
      <c r="BO160" s="84" t="s">
        <v>301</v>
      </c>
      <c r="BP160" s="84" t="s">
        <v>301</v>
      </c>
      <c r="BQ160" s="84" t="s">
        <v>301</v>
      </c>
      <c r="BR160" s="84" t="s">
        <v>1189</v>
      </c>
      <c r="BS160" s="94" t="s">
        <v>1189</v>
      </c>
      <c r="BT160" s="84" t="s">
        <v>1189</v>
      </c>
      <c r="BU160" s="94"/>
      <c r="BV160" s="94" t="s">
        <v>1189</v>
      </c>
      <c r="BW160" s="94" t="s">
        <v>1189</v>
      </c>
      <c r="BX160" s="94"/>
      <c r="BY160" s="94"/>
      <c r="BZ160" s="94"/>
      <c r="CA160" s="84" t="s">
        <v>1189</v>
      </c>
      <c r="CB160" s="84" t="s">
        <v>301</v>
      </c>
      <c r="CC160" s="94" t="s">
        <v>301</v>
      </c>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row>
    <row r="161" spans="1:146" s="13" customFormat="1">
      <c r="A161" s="48" t="s">
        <v>884</v>
      </c>
      <c r="B161" s="48">
        <v>1</v>
      </c>
      <c r="C161" s="48" t="s">
        <v>375</v>
      </c>
      <c r="D161" s="48" t="s">
        <v>389</v>
      </c>
      <c r="E161" s="48">
        <v>1</v>
      </c>
      <c r="F161" s="48" t="s">
        <v>885</v>
      </c>
      <c r="G161" s="48" t="s">
        <v>1302</v>
      </c>
      <c r="H161" s="49" t="s">
        <v>877</v>
      </c>
      <c r="I161" s="48">
        <v>2</v>
      </c>
      <c r="J161" s="50" t="s">
        <v>441</v>
      </c>
      <c r="K161" s="50" t="s">
        <v>886</v>
      </c>
      <c r="L161" s="48" t="s">
        <v>887</v>
      </c>
      <c r="M161" s="51"/>
      <c r="N161" s="48">
        <v>74</v>
      </c>
      <c r="O161" s="53">
        <v>18</v>
      </c>
      <c r="P161" s="87"/>
      <c r="Q161" s="87"/>
      <c r="R161" s="84">
        <v>93.2</v>
      </c>
      <c r="S161" s="48">
        <v>6.25</v>
      </c>
      <c r="T161" s="8">
        <f>U161/S161</f>
        <v>0.43200000000000005</v>
      </c>
      <c r="U161" s="84">
        <v>2.7</v>
      </c>
      <c r="V161" s="48"/>
      <c r="W161" s="48"/>
      <c r="X161" s="85"/>
      <c r="Y161" s="85"/>
      <c r="Z161" s="48"/>
      <c r="AA161" s="48"/>
      <c r="AB161" s="48"/>
      <c r="AC161" s="48"/>
      <c r="AD161" s="48"/>
      <c r="AE161" s="84"/>
      <c r="AF161" s="48"/>
      <c r="AG161" s="48"/>
      <c r="AH161" s="84">
        <v>0.7</v>
      </c>
      <c r="AI161" s="84">
        <v>100</v>
      </c>
      <c r="AJ161" s="84">
        <v>2.1</v>
      </c>
      <c r="AK161" s="84">
        <v>0.45</v>
      </c>
      <c r="AL161" s="48"/>
      <c r="AM161" s="48"/>
      <c r="AN161" s="48"/>
      <c r="AO161" s="84"/>
      <c r="AP161" s="48"/>
      <c r="AQ161" s="48"/>
      <c r="AR161" s="48">
        <v>0</v>
      </c>
      <c r="AS161" s="48"/>
      <c r="AT161" s="48"/>
      <c r="AU161" s="48">
        <v>1940</v>
      </c>
      <c r="AV161" s="48"/>
      <c r="AW161" s="48"/>
      <c r="AX161" s="48"/>
      <c r="AY161" s="48"/>
      <c r="AZ161" s="48"/>
      <c r="BA161" s="84"/>
      <c r="BB161" s="48"/>
      <c r="BC161" s="48"/>
      <c r="BD161" s="48"/>
      <c r="BE161" s="48"/>
      <c r="BF161" s="48"/>
      <c r="BG161" s="48"/>
      <c r="BH161" s="48"/>
      <c r="BI161" s="48"/>
      <c r="BJ161" s="48"/>
      <c r="BK161" s="48"/>
      <c r="BL161" s="48"/>
      <c r="BM161" s="48"/>
      <c r="BN161" s="48"/>
      <c r="BO161" s="84">
        <v>0.09</v>
      </c>
      <c r="BP161" s="84">
        <v>0.13</v>
      </c>
      <c r="BQ161" s="84">
        <v>0.9</v>
      </c>
      <c r="BR161" s="84"/>
      <c r="BS161" s="48"/>
      <c r="BT161" s="84"/>
      <c r="BU161" s="48"/>
      <c r="BV161" s="48">
        <v>36</v>
      </c>
      <c r="BW161" s="48">
        <v>0</v>
      </c>
      <c r="BX161" s="48"/>
      <c r="BY161" s="48"/>
      <c r="BZ161" s="48"/>
      <c r="CA161" s="84">
        <v>0</v>
      </c>
      <c r="CB161" s="84">
        <v>11</v>
      </c>
      <c r="CC161" s="48">
        <v>11</v>
      </c>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row>
    <row r="162" spans="1:146" s="13" customFormat="1">
      <c r="A162" s="48" t="s">
        <v>884</v>
      </c>
      <c r="B162" s="48">
        <v>2</v>
      </c>
      <c r="C162" s="48" t="s">
        <v>375</v>
      </c>
      <c r="D162" s="48" t="s">
        <v>389</v>
      </c>
      <c r="E162" s="48">
        <v>1</v>
      </c>
      <c r="F162" s="48" t="s">
        <v>885</v>
      </c>
      <c r="G162" s="48" t="s">
        <v>1302</v>
      </c>
      <c r="H162" s="49" t="s">
        <v>877</v>
      </c>
      <c r="I162" s="48">
        <v>2</v>
      </c>
      <c r="J162" s="50" t="s">
        <v>439</v>
      </c>
      <c r="K162" s="50" t="s">
        <v>888</v>
      </c>
      <c r="L162" s="48" t="s">
        <v>889</v>
      </c>
      <c r="M162" s="51"/>
      <c r="N162" s="48"/>
      <c r="O162" s="53">
        <v>32</v>
      </c>
      <c r="P162" s="87"/>
      <c r="Q162" s="87"/>
      <c r="R162" s="84">
        <v>91.2</v>
      </c>
      <c r="S162" s="48">
        <v>6.25</v>
      </c>
      <c r="T162" s="8">
        <f>U162/S162</f>
        <v>0.44799999999999995</v>
      </c>
      <c r="U162" s="84">
        <v>2.8</v>
      </c>
      <c r="V162" s="48"/>
      <c r="W162" s="48"/>
      <c r="X162" s="85">
        <v>0.3</v>
      </c>
      <c r="Y162" s="85"/>
      <c r="Z162" s="48"/>
      <c r="AA162" s="48"/>
      <c r="AB162" s="48"/>
      <c r="AC162" s="48"/>
      <c r="AD162" s="48"/>
      <c r="AE162" s="84"/>
      <c r="AF162" s="48">
        <v>3.1</v>
      </c>
      <c r="AG162" s="48"/>
      <c r="AH162" s="84">
        <v>1.2</v>
      </c>
      <c r="AI162" s="84">
        <v>12</v>
      </c>
      <c r="AJ162" s="84">
        <v>5.2</v>
      </c>
      <c r="AK162" s="84"/>
      <c r="AL162" s="48"/>
      <c r="AM162" s="48"/>
      <c r="AN162" s="48"/>
      <c r="AO162" s="84"/>
      <c r="AP162" s="48"/>
      <c r="AQ162" s="48">
        <v>215</v>
      </c>
      <c r="AR162" s="48">
        <v>0</v>
      </c>
      <c r="AS162" s="48"/>
      <c r="AT162" s="48"/>
      <c r="AU162" s="48">
        <v>1289</v>
      </c>
      <c r="AV162" s="48"/>
      <c r="AW162" s="48"/>
      <c r="AX162" s="48"/>
      <c r="AY162" s="48"/>
      <c r="AZ162" s="48"/>
      <c r="BA162" s="84"/>
      <c r="BB162" s="48"/>
      <c r="BC162" s="48"/>
      <c r="BD162" s="48"/>
      <c r="BE162" s="48"/>
      <c r="BF162" s="48"/>
      <c r="BG162" s="48"/>
      <c r="BH162" s="48"/>
      <c r="BI162" s="48"/>
      <c r="BJ162" s="48"/>
      <c r="BK162" s="48"/>
      <c r="BL162" s="48"/>
      <c r="BM162" s="48"/>
      <c r="BN162" s="48"/>
      <c r="BO162" s="84">
        <v>7.0000000000000007E-2</v>
      </c>
      <c r="BP162" s="84">
        <v>0.14000000000000001</v>
      </c>
      <c r="BQ162" s="84">
        <v>0.9</v>
      </c>
      <c r="BR162" s="84"/>
      <c r="BS162" s="48"/>
      <c r="BT162" s="84"/>
      <c r="BU162" s="48"/>
      <c r="BV162" s="48"/>
      <c r="BW162" s="48"/>
      <c r="BX162" s="48"/>
      <c r="BY162" s="48"/>
      <c r="BZ162" s="48"/>
      <c r="CA162" s="84"/>
      <c r="CB162" s="84">
        <v>21</v>
      </c>
      <c r="CC162" s="48">
        <v>21</v>
      </c>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row>
    <row r="163" spans="1:146" s="13" customFormat="1">
      <c r="A163" s="48" t="s">
        <v>884</v>
      </c>
      <c r="B163" s="48">
        <v>3</v>
      </c>
      <c r="C163" s="48" t="s">
        <v>375</v>
      </c>
      <c r="D163" s="48" t="s">
        <v>389</v>
      </c>
      <c r="E163" s="48">
        <v>1</v>
      </c>
      <c r="F163" s="48" t="s">
        <v>885</v>
      </c>
      <c r="G163" s="48" t="s">
        <v>1302</v>
      </c>
      <c r="H163" s="49" t="s">
        <v>877</v>
      </c>
      <c r="I163" s="48">
        <v>2</v>
      </c>
      <c r="J163" s="50" t="s">
        <v>456</v>
      </c>
      <c r="K163" s="50" t="s">
        <v>890</v>
      </c>
      <c r="L163" s="48" t="s">
        <v>891</v>
      </c>
      <c r="M163" s="51"/>
      <c r="N163" s="48"/>
      <c r="O163" s="53">
        <v>38</v>
      </c>
      <c r="P163" s="87"/>
      <c r="Q163" s="87"/>
      <c r="R163" s="84">
        <v>89.8</v>
      </c>
      <c r="S163" s="48">
        <v>6.25</v>
      </c>
      <c r="T163" s="8">
        <f>U163/S163</f>
        <v>0.54400000000000004</v>
      </c>
      <c r="U163" s="84">
        <v>3.4</v>
      </c>
      <c r="V163" s="48"/>
      <c r="W163" s="48"/>
      <c r="X163" s="85">
        <v>0.6</v>
      </c>
      <c r="Y163" s="85"/>
      <c r="Z163" s="48"/>
      <c r="AA163" s="48"/>
      <c r="AB163" s="48"/>
      <c r="AC163" s="48"/>
      <c r="AD163" s="48"/>
      <c r="AE163" s="84"/>
      <c r="AF163" s="48">
        <v>1.4</v>
      </c>
      <c r="AG163" s="48"/>
      <c r="AH163" s="84">
        <v>1.4</v>
      </c>
      <c r="AI163" s="84">
        <v>157</v>
      </c>
      <c r="AJ163" s="84">
        <v>1.7</v>
      </c>
      <c r="AK163" s="84"/>
      <c r="AL163" s="48"/>
      <c r="AM163" s="48"/>
      <c r="AN163" s="48"/>
      <c r="AO163" s="84"/>
      <c r="AP163" s="48"/>
      <c r="AQ163" s="48">
        <v>135</v>
      </c>
      <c r="AR163" s="48">
        <v>0</v>
      </c>
      <c r="AS163" s="48"/>
      <c r="AT163" s="48"/>
      <c r="AU163" s="48">
        <v>810</v>
      </c>
      <c r="AV163" s="48"/>
      <c r="AW163" s="48"/>
      <c r="AX163" s="48"/>
      <c r="AY163" s="48"/>
      <c r="AZ163" s="48"/>
      <c r="BA163" s="84"/>
      <c r="BB163" s="48"/>
      <c r="BC163" s="48"/>
      <c r="BD163" s="48"/>
      <c r="BE163" s="48"/>
      <c r="BF163" s="48"/>
      <c r="BG163" s="48"/>
      <c r="BH163" s="48"/>
      <c r="BI163" s="48"/>
      <c r="BJ163" s="48"/>
      <c r="BK163" s="48"/>
      <c r="BL163" s="48"/>
      <c r="BM163" s="48"/>
      <c r="BN163" s="48"/>
      <c r="BO163" s="84">
        <v>0.14000000000000001</v>
      </c>
      <c r="BP163" s="84">
        <v>0.16</v>
      </c>
      <c r="BQ163" s="84">
        <v>1</v>
      </c>
      <c r="BR163" s="84"/>
      <c r="BS163" s="48"/>
      <c r="BT163" s="84"/>
      <c r="BU163" s="48"/>
      <c r="BV163" s="48"/>
      <c r="BW163" s="48"/>
      <c r="BX163" s="48"/>
      <c r="BY163" s="48"/>
      <c r="BZ163" s="48"/>
      <c r="CA163" s="84"/>
      <c r="CB163" s="84">
        <v>18</v>
      </c>
      <c r="CC163" s="48">
        <v>18</v>
      </c>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row>
    <row r="164" spans="1:146" s="19" customFormat="1" ht="14.25" customHeight="1">
      <c r="A164" s="86" t="s">
        <v>884</v>
      </c>
      <c r="B164" s="48" t="s">
        <v>646</v>
      </c>
      <c r="C164" s="48"/>
      <c r="D164" s="48"/>
      <c r="E164" s="48">
        <v>1</v>
      </c>
      <c r="F164" s="48" t="s">
        <v>885</v>
      </c>
      <c r="G164" s="48" t="s">
        <v>1302</v>
      </c>
      <c r="H164" s="49" t="s">
        <v>877</v>
      </c>
      <c r="I164" s="48"/>
      <c r="J164" s="50"/>
      <c r="K164" s="50"/>
      <c r="L164" s="48"/>
      <c r="M164" s="51">
        <f>R164+U164+X164+Y164+AE164+AG164+AH164</f>
        <v>100</v>
      </c>
      <c r="N164" s="52"/>
      <c r="O164" s="53">
        <f>AVERAGE(O161:O163)</f>
        <v>29.333333333333332</v>
      </c>
      <c r="P164" s="87">
        <f>U164*17+X164*37+Y164*17+AG164*29+AE164*8</f>
        <v>116.25000000000014</v>
      </c>
      <c r="Q164" s="87">
        <f>(U164*4)+(X164*9)+(Y164*4)+(AG164*7)+(AE164*2)</f>
        <v>27.750000000000032</v>
      </c>
      <c r="R164" s="88">
        <f>AVERAGE(R161:R163)</f>
        <v>91.399999999999991</v>
      </c>
      <c r="S164" s="48">
        <v>6.25</v>
      </c>
      <c r="T164" s="52">
        <f>AVERAGE(T161:T163)</f>
        <v>0.47466666666666663</v>
      </c>
      <c r="U164" s="89">
        <f>S164*T164</f>
        <v>2.9666666666666663</v>
      </c>
      <c r="V164" s="52">
        <f>U164</f>
        <v>2.9666666666666663</v>
      </c>
      <c r="W164" s="7">
        <v>0</v>
      </c>
      <c r="X164" s="98">
        <f>AVERAGE(X161:X163)</f>
        <v>0.44999999999999996</v>
      </c>
      <c r="Y164" s="66">
        <f>100-R164-U164-X164-AE164-AH164</f>
        <v>1.8333333333333417</v>
      </c>
      <c r="Z164" s="52"/>
      <c r="AA164" s="23"/>
      <c r="AB164" s="23"/>
      <c r="AC164" s="23"/>
      <c r="AD164" s="23"/>
      <c r="AE164" s="88">
        <f>AF164</f>
        <v>2.25</v>
      </c>
      <c r="AF164" s="51">
        <f>AVERAGE(AF161:AF163)</f>
        <v>2.25</v>
      </c>
      <c r="AG164" s="23">
        <v>0</v>
      </c>
      <c r="AH164" s="88">
        <f>AVERAGE(AH161:AH163)</f>
        <v>1.0999999999999999</v>
      </c>
      <c r="AI164" s="88">
        <f>AVERAGE(AI161:AI163)</f>
        <v>89.666666666666671</v>
      </c>
      <c r="AJ164" s="88">
        <f>AVERAGE(AJ161:AJ163)</f>
        <v>3</v>
      </c>
      <c r="AK164" s="88">
        <f>AK161</f>
        <v>0.45</v>
      </c>
      <c r="AL164" s="52"/>
      <c r="AM164" s="52"/>
      <c r="AN164" s="26"/>
      <c r="AO164" s="89">
        <f>AR164+(AS164/12)</f>
        <v>112.19444444444444</v>
      </c>
      <c r="AP164" s="51">
        <v>97</v>
      </c>
      <c r="AQ164" s="52"/>
      <c r="AR164" s="51">
        <f>AVERAGE(AR161:AR163)</f>
        <v>0</v>
      </c>
      <c r="AS164" s="52">
        <f>AU164</f>
        <v>1346.3333333333333</v>
      </c>
      <c r="AT164" s="27"/>
      <c r="AU164" s="52">
        <f>AVERAGE(AU161:AU163)</f>
        <v>1346.3333333333333</v>
      </c>
      <c r="AV164" s="27"/>
      <c r="AW164" s="27"/>
      <c r="AX164" s="48"/>
      <c r="AY164" s="27"/>
      <c r="AZ164" s="27"/>
      <c r="BA164" s="67">
        <v>0</v>
      </c>
      <c r="BB164" s="27"/>
      <c r="BC164" s="23"/>
      <c r="BD164" s="25"/>
      <c r="BE164" s="25"/>
      <c r="BF164" s="25"/>
      <c r="BG164" s="25"/>
      <c r="BH164" s="92"/>
      <c r="BI164" s="26"/>
      <c r="BJ164" s="26"/>
      <c r="BK164" s="26"/>
      <c r="BL164" s="26"/>
      <c r="BM164" s="26"/>
      <c r="BN164" s="27"/>
      <c r="BO164" s="89">
        <f>AVERAGE(BO161:BO163)</f>
        <v>0.10000000000000002</v>
      </c>
      <c r="BP164" s="89">
        <f>AVERAGE(BP161:BP163)</f>
        <v>0.14333333333333334</v>
      </c>
      <c r="BQ164" s="89">
        <f>AVERAGE(BQ161:BQ163)</f>
        <v>0.93333333333333324</v>
      </c>
      <c r="BR164" s="84">
        <v>0.20699999999999999</v>
      </c>
      <c r="BS164" s="48">
        <v>0.20699999999999999</v>
      </c>
      <c r="BT164" s="84">
        <v>36</v>
      </c>
      <c r="BU164" s="48"/>
      <c r="BV164" s="48">
        <v>36</v>
      </c>
      <c r="BW164" s="48">
        <v>0</v>
      </c>
      <c r="BX164" s="27"/>
      <c r="BY164" s="27"/>
      <c r="BZ164" s="23"/>
      <c r="CA164" s="71">
        <v>0</v>
      </c>
      <c r="CB164" s="89">
        <f>AVERAGE(CB161:CB163)</f>
        <v>16.666666666666668</v>
      </c>
      <c r="CC164" s="52">
        <f>AVERAGE(CC161:CC163)</f>
        <v>16.666666666666668</v>
      </c>
      <c r="CD164" s="25"/>
      <c r="CE164" s="25"/>
      <c r="CF164" s="25"/>
      <c r="CG164" s="23"/>
      <c r="CH164" s="25"/>
      <c r="CI164" s="25"/>
      <c r="CJ164" s="27"/>
      <c r="CK164" s="26"/>
      <c r="CL164" s="26"/>
      <c r="CM164" s="26"/>
      <c r="CN164" s="26"/>
      <c r="CO164" s="24"/>
      <c r="CP164" s="24"/>
      <c r="CQ164" s="25"/>
      <c r="CR164" s="24"/>
      <c r="CS164" s="25"/>
      <c r="CT164" s="24"/>
      <c r="CU164" s="25"/>
      <c r="CV164" s="25"/>
      <c r="CW164" s="25"/>
      <c r="CX164" s="26"/>
      <c r="CY164" s="26"/>
      <c r="CZ164" s="24"/>
      <c r="DA164" s="25"/>
      <c r="DB164" s="26"/>
      <c r="DC164" s="25"/>
      <c r="DD164" s="25"/>
      <c r="DE164" s="25"/>
      <c r="DF164" s="26"/>
      <c r="DG164" s="26"/>
      <c r="DH164" s="25"/>
      <c r="DI164" s="25"/>
      <c r="DJ164" s="25"/>
      <c r="DK164" s="25"/>
      <c r="DL164" s="25"/>
      <c r="DM164" s="26"/>
      <c r="DN164" s="26"/>
      <c r="DO164" s="25"/>
      <c r="DP164" s="27"/>
      <c r="DQ164" s="27"/>
      <c r="DR164" s="27"/>
      <c r="DS164" s="27"/>
      <c r="DT164" s="27"/>
      <c r="DU164" s="27"/>
      <c r="DV164" s="27"/>
      <c r="DW164" s="27"/>
      <c r="DX164" s="27"/>
      <c r="DY164" s="27"/>
      <c r="DZ164" s="27"/>
      <c r="EA164" s="27"/>
      <c r="EB164" s="27"/>
      <c r="EC164" s="27"/>
      <c r="ED164" s="27"/>
      <c r="EE164" s="27"/>
      <c r="EF164" s="27"/>
      <c r="EG164" s="27"/>
      <c r="EH164" s="20"/>
      <c r="EI164" s="20"/>
      <c r="EJ164" s="20"/>
      <c r="EK164" s="20"/>
      <c r="EL164" s="20"/>
      <c r="EM164" s="20"/>
      <c r="EN164" s="20"/>
      <c r="EO164" s="20"/>
      <c r="EP164" s="20"/>
    </row>
    <row r="165" spans="1:146" s="13" customFormat="1">
      <c r="A165" s="93"/>
      <c r="B165" s="94"/>
      <c r="C165" s="94"/>
      <c r="D165" s="94"/>
      <c r="E165" s="94"/>
      <c r="F165" s="94"/>
      <c r="G165" s="94"/>
      <c r="H165" s="95"/>
      <c r="I165" s="94"/>
      <c r="J165" s="96"/>
      <c r="K165" s="96"/>
      <c r="L165" s="94"/>
      <c r="M165" s="172"/>
      <c r="N165" s="94"/>
      <c r="O165" s="97"/>
      <c r="P165" s="84" t="s">
        <v>1349</v>
      </c>
      <c r="Q165" s="84" t="s">
        <v>1349</v>
      </c>
      <c r="R165" s="84" t="s">
        <v>1349</v>
      </c>
      <c r="S165" s="94"/>
      <c r="T165" s="94"/>
      <c r="U165" s="84"/>
      <c r="V165" s="94" t="s">
        <v>301</v>
      </c>
      <c r="W165" s="94" t="s">
        <v>416</v>
      </c>
      <c r="X165" s="85"/>
      <c r="Y165" s="85" t="s">
        <v>301</v>
      </c>
      <c r="Z165" s="48"/>
      <c r="AA165" s="48"/>
      <c r="AB165" s="48"/>
      <c r="AC165" s="48"/>
      <c r="AD165" s="48"/>
      <c r="AE165" s="84" t="s">
        <v>648</v>
      </c>
      <c r="AF165" s="94"/>
      <c r="AG165" s="94" t="s">
        <v>647</v>
      </c>
      <c r="AH165" s="84" t="s">
        <v>648</v>
      </c>
      <c r="AI165" s="84" t="s">
        <v>648</v>
      </c>
      <c r="AJ165" s="84" t="s">
        <v>648</v>
      </c>
      <c r="AK165" s="84" t="s">
        <v>1248</v>
      </c>
      <c r="AL165" s="48"/>
      <c r="AM165" s="48"/>
      <c r="AN165" s="48"/>
      <c r="AO165" s="84" t="s">
        <v>648</v>
      </c>
      <c r="AP165" s="94" t="s">
        <v>1190</v>
      </c>
      <c r="AQ165" s="94"/>
      <c r="AR165" s="94"/>
      <c r="AS165" s="94" t="s">
        <v>301</v>
      </c>
      <c r="AT165" s="94"/>
      <c r="AU165" s="94"/>
      <c r="AV165" s="48"/>
      <c r="AW165" s="48"/>
      <c r="AX165" s="48"/>
      <c r="AY165" s="48"/>
      <c r="AZ165" s="48"/>
      <c r="BA165" s="84" t="s">
        <v>647</v>
      </c>
      <c r="BB165" s="94"/>
      <c r="BC165" s="94"/>
      <c r="BD165" s="48"/>
      <c r="BE165" s="48"/>
      <c r="BF165" s="48"/>
      <c r="BG165" s="48"/>
      <c r="BH165" s="48"/>
      <c r="BI165" s="48"/>
      <c r="BJ165" s="48"/>
      <c r="BK165" s="48"/>
      <c r="BL165" s="48"/>
      <c r="BM165" s="48"/>
      <c r="BN165" s="48"/>
      <c r="BO165" s="84" t="s">
        <v>301</v>
      </c>
      <c r="BP165" s="84" t="s">
        <v>301</v>
      </c>
      <c r="BQ165" s="84" t="s">
        <v>301</v>
      </c>
      <c r="BR165" s="84" t="s">
        <v>1190</v>
      </c>
      <c r="BS165" s="94" t="s">
        <v>1190</v>
      </c>
      <c r="BT165" s="84" t="s">
        <v>1190</v>
      </c>
      <c r="BU165" s="94"/>
      <c r="BV165" s="94" t="s">
        <v>1190</v>
      </c>
      <c r="BW165" s="94" t="s">
        <v>1190</v>
      </c>
      <c r="BX165" s="94" t="s">
        <v>1190</v>
      </c>
      <c r="BY165" s="94" t="s">
        <v>1190</v>
      </c>
      <c r="BZ165" s="94"/>
      <c r="CA165" s="84" t="s">
        <v>1274</v>
      </c>
      <c r="CB165" s="84" t="s">
        <v>301</v>
      </c>
      <c r="CC165" s="94" t="s">
        <v>301</v>
      </c>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row>
    <row r="166" spans="1:146" s="13" customFormat="1">
      <c r="A166" s="48" t="s">
        <v>892</v>
      </c>
      <c r="B166" s="48">
        <v>1</v>
      </c>
      <c r="C166" s="48" t="s">
        <v>375</v>
      </c>
      <c r="D166" s="48" t="s">
        <v>389</v>
      </c>
      <c r="E166" s="48">
        <v>1</v>
      </c>
      <c r="F166" s="48" t="s">
        <v>893</v>
      </c>
      <c r="G166" s="48" t="s">
        <v>894</v>
      </c>
      <c r="H166" s="49" t="s">
        <v>895</v>
      </c>
      <c r="I166" s="48">
        <v>2</v>
      </c>
      <c r="J166" s="50" t="s">
        <v>439</v>
      </c>
      <c r="K166" s="50" t="s">
        <v>896</v>
      </c>
      <c r="L166" s="48" t="s">
        <v>897</v>
      </c>
      <c r="M166" s="51"/>
      <c r="N166" s="48"/>
      <c r="O166" s="53">
        <v>77</v>
      </c>
      <c r="P166" s="87"/>
      <c r="Q166" s="87"/>
      <c r="R166" s="84">
        <v>81.400000000000006</v>
      </c>
      <c r="S166" s="48">
        <v>6.25</v>
      </c>
      <c r="T166" s="8">
        <f>U166/S166</f>
        <v>0.54400000000000004</v>
      </c>
      <c r="U166" s="84">
        <v>3.4</v>
      </c>
      <c r="V166" s="48"/>
      <c r="W166" s="48"/>
      <c r="X166" s="85">
        <v>1.5</v>
      </c>
      <c r="Y166" s="85"/>
      <c r="Z166" s="48"/>
      <c r="AA166" s="48"/>
      <c r="AB166" s="48"/>
      <c r="AC166" s="48"/>
      <c r="AD166" s="48"/>
      <c r="AE166" s="84"/>
      <c r="AF166" s="48">
        <v>9.9</v>
      </c>
      <c r="AG166" s="48"/>
      <c r="AH166" s="84">
        <v>1.1000000000000001</v>
      </c>
      <c r="AI166" s="84">
        <v>8</v>
      </c>
      <c r="AJ166" s="84">
        <v>1.1000000000000001</v>
      </c>
      <c r="AK166" s="84">
        <v>0.4</v>
      </c>
      <c r="AL166" s="48"/>
      <c r="AM166" s="48"/>
      <c r="AN166" s="48"/>
      <c r="AO166" s="84"/>
      <c r="AP166" s="48"/>
      <c r="AQ166" s="48">
        <v>141</v>
      </c>
      <c r="AR166" s="48">
        <v>0</v>
      </c>
      <c r="AS166" s="48"/>
      <c r="AT166" s="48"/>
      <c r="AU166" s="48">
        <v>845</v>
      </c>
      <c r="AV166" s="48"/>
      <c r="AW166" s="48"/>
      <c r="AX166" s="48"/>
      <c r="AY166" s="48"/>
      <c r="AZ166" s="48"/>
      <c r="BA166" s="84"/>
      <c r="BB166" s="48"/>
      <c r="BC166" s="48"/>
      <c r="BD166" s="48"/>
      <c r="BE166" s="48"/>
      <c r="BF166" s="48"/>
      <c r="BG166" s="48"/>
      <c r="BH166" s="48"/>
      <c r="BI166" s="48"/>
      <c r="BJ166" s="48"/>
      <c r="BK166" s="48"/>
      <c r="BL166" s="48"/>
      <c r="BM166" s="48"/>
      <c r="BN166" s="48"/>
      <c r="BO166" s="84">
        <v>0.14000000000000001</v>
      </c>
      <c r="BP166" s="84">
        <v>0.14000000000000001</v>
      </c>
      <c r="BQ166" s="84">
        <v>2.2000000000000002</v>
      </c>
      <c r="BR166" s="84"/>
      <c r="BS166" s="48"/>
      <c r="BT166" s="84"/>
      <c r="BU166" s="48"/>
      <c r="BV166" s="48"/>
      <c r="BW166" s="48"/>
      <c r="BX166" s="48"/>
      <c r="BY166" s="48"/>
      <c r="BZ166" s="48"/>
      <c r="CA166" s="84"/>
      <c r="CB166" s="84"/>
      <c r="CC166" s="48">
        <v>49</v>
      </c>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row>
    <row r="167" spans="1:146" s="13" customFormat="1">
      <c r="A167" s="48" t="s">
        <v>892</v>
      </c>
      <c r="B167" s="48">
        <v>2</v>
      </c>
      <c r="C167" s="48" t="s">
        <v>375</v>
      </c>
      <c r="D167" s="48" t="s">
        <v>389</v>
      </c>
      <c r="E167" s="48">
        <v>1</v>
      </c>
      <c r="F167" s="48" t="s">
        <v>893</v>
      </c>
      <c r="G167" s="48" t="s">
        <v>894</v>
      </c>
      <c r="H167" s="49" t="s">
        <v>895</v>
      </c>
      <c r="I167" s="48">
        <v>2</v>
      </c>
      <c r="J167" s="50" t="s">
        <v>512</v>
      </c>
      <c r="K167" s="50" t="s">
        <v>898</v>
      </c>
      <c r="L167" s="48" t="s">
        <v>894</v>
      </c>
      <c r="M167" s="51"/>
      <c r="N167" s="48"/>
      <c r="O167" s="53">
        <v>76</v>
      </c>
      <c r="P167" s="87"/>
      <c r="Q167" s="87"/>
      <c r="R167" s="84">
        <v>81.2</v>
      </c>
      <c r="S167" s="48">
        <v>6.25</v>
      </c>
      <c r="T167" s="8">
        <f>U167/S167</f>
        <v>0.59200000000000008</v>
      </c>
      <c r="U167" s="84">
        <v>3.7</v>
      </c>
      <c r="V167" s="48"/>
      <c r="W167" s="48"/>
      <c r="X167" s="85">
        <v>1.1000000000000001</v>
      </c>
      <c r="Y167" s="85"/>
      <c r="Z167" s="48"/>
      <c r="AA167" s="48"/>
      <c r="AB167" s="48"/>
      <c r="AC167" s="48"/>
      <c r="AD167" s="48"/>
      <c r="AE167" s="84"/>
      <c r="AF167" s="48">
        <v>9.9</v>
      </c>
      <c r="AG167" s="48"/>
      <c r="AH167" s="84">
        <v>1.2</v>
      </c>
      <c r="AI167" s="84">
        <v>24</v>
      </c>
      <c r="AJ167" s="84">
        <v>1.2</v>
      </c>
      <c r="AK167" s="84">
        <v>0.4</v>
      </c>
      <c r="AL167" s="48"/>
      <c r="AM167" s="48"/>
      <c r="AN167" s="48"/>
      <c r="AO167" s="84"/>
      <c r="AP167" s="48"/>
      <c r="AQ167" s="48">
        <v>184</v>
      </c>
      <c r="AR167" s="48">
        <v>0</v>
      </c>
      <c r="AS167" s="48"/>
      <c r="AT167" s="48"/>
      <c r="AU167" s="48">
        <v>1106</v>
      </c>
      <c r="AV167" s="48"/>
      <c r="AW167" s="48"/>
      <c r="AX167" s="48"/>
      <c r="AY167" s="48"/>
      <c r="AZ167" s="48"/>
      <c r="BA167" s="84"/>
      <c r="BB167" s="48"/>
      <c r="BC167" s="48"/>
      <c r="BD167" s="48"/>
      <c r="BE167" s="48"/>
      <c r="BF167" s="48"/>
      <c r="BG167" s="48"/>
      <c r="BH167" s="48"/>
      <c r="BI167" s="48"/>
      <c r="BJ167" s="48"/>
      <c r="BK167" s="48"/>
      <c r="BL167" s="48"/>
      <c r="BM167" s="48"/>
      <c r="BN167" s="48"/>
      <c r="BO167" s="84">
        <v>0.22</v>
      </c>
      <c r="BP167" s="84">
        <v>0.06</v>
      </c>
      <c r="BQ167" s="84">
        <v>1.1000000000000001</v>
      </c>
      <c r="BR167" s="84"/>
      <c r="BS167" s="48"/>
      <c r="BT167" s="84"/>
      <c r="BU167" s="48"/>
      <c r="BV167" s="48"/>
      <c r="BW167" s="48"/>
      <c r="BX167" s="48"/>
      <c r="BY167" s="48"/>
      <c r="BZ167" s="48"/>
      <c r="CA167" s="84"/>
      <c r="CB167" s="84"/>
      <c r="CC167" s="48">
        <v>52</v>
      </c>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row>
    <row r="168" spans="1:146" s="19" customFormat="1" ht="14.25" customHeight="1">
      <c r="A168" s="86" t="s">
        <v>892</v>
      </c>
      <c r="B168" s="48" t="s">
        <v>646</v>
      </c>
      <c r="C168" s="48"/>
      <c r="D168" s="48"/>
      <c r="E168" s="48">
        <v>1</v>
      </c>
      <c r="F168" s="48" t="s">
        <v>893</v>
      </c>
      <c r="G168" s="48" t="s">
        <v>894</v>
      </c>
      <c r="H168" s="49" t="s">
        <v>895</v>
      </c>
      <c r="I168" s="48"/>
      <c r="J168" s="50"/>
      <c r="K168" s="50"/>
      <c r="L168" s="48"/>
      <c r="M168" s="51">
        <f>R168+U168+X168+Y168+AE168+AG168+AH168</f>
        <v>100</v>
      </c>
      <c r="N168" s="52"/>
      <c r="O168" s="53">
        <f>AVERAGE(O166:O167)</f>
        <v>76.5</v>
      </c>
      <c r="P168" s="87">
        <f>U168*17+X168*37+Y168*17+AG168*29+AE168*8</f>
        <v>235.24999999999977</v>
      </c>
      <c r="Q168" s="87">
        <f>(U168*4)+(X168*9)+(Y168*4)+(AG168*7)+(AE168*2)</f>
        <v>56.899999999999949</v>
      </c>
      <c r="R168" s="88">
        <f>AVERAGE(R166:R167)</f>
        <v>81.300000000000011</v>
      </c>
      <c r="S168" s="48">
        <v>6.25</v>
      </c>
      <c r="T168" s="52">
        <f>AVERAGE(T166:T167)</f>
        <v>0.56800000000000006</v>
      </c>
      <c r="U168" s="89">
        <f>S168*T168</f>
        <v>3.5500000000000003</v>
      </c>
      <c r="V168" s="52">
        <f>U168</f>
        <v>3.5500000000000003</v>
      </c>
      <c r="W168" s="7">
        <v>0</v>
      </c>
      <c r="X168" s="98">
        <f>AVERAGE(X166:X167)</f>
        <v>1.3</v>
      </c>
      <c r="Y168" s="66">
        <f>100-R168-U168-X168-AE168-AH168</f>
        <v>2.7999999999999869</v>
      </c>
      <c r="Z168" s="52"/>
      <c r="AA168" s="23"/>
      <c r="AB168" s="23"/>
      <c r="AC168" s="23"/>
      <c r="AD168" s="23"/>
      <c r="AE168" s="88">
        <f>AF168</f>
        <v>9.9</v>
      </c>
      <c r="AF168" s="51">
        <f>AVERAGE(AF166:AF167)</f>
        <v>9.9</v>
      </c>
      <c r="AG168" s="23">
        <v>0</v>
      </c>
      <c r="AH168" s="88">
        <f>AVERAGE(AH166:AH167)</f>
        <v>1.1499999999999999</v>
      </c>
      <c r="AI168" s="88">
        <f>AVERAGE(AI166:AI167)</f>
        <v>16</v>
      </c>
      <c r="AJ168" s="88">
        <f>AVERAGE(AJ166:AJ167)</f>
        <v>1.1499999999999999</v>
      </c>
      <c r="AK168" s="88">
        <v>0.1</v>
      </c>
      <c r="AL168" s="52"/>
      <c r="AM168" s="52"/>
      <c r="AN168" s="26"/>
      <c r="AO168" s="89">
        <f>AR168+(AS168/12)</f>
        <v>81.291666666666671</v>
      </c>
      <c r="AP168" s="51">
        <v>48</v>
      </c>
      <c r="AQ168" s="52"/>
      <c r="AR168" s="51">
        <f>AVERAGE(AR166:AR167)</f>
        <v>0</v>
      </c>
      <c r="AS168" s="52">
        <f>AU168</f>
        <v>975.5</v>
      </c>
      <c r="AT168" s="27"/>
      <c r="AU168" s="52">
        <f>AVERAGE(AU166:AU167)</f>
        <v>975.5</v>
      </c>
      <c r="AV168" s="27"/>
      <c r="AW168" s="27"/>
      <c r="AX168" s="48"/>
      <c r="AY168" s="27"/>
      <c r="AZ168" s="27"/>
      <c r="BA168" s="67">
        <v>0</v>
      </c>
      <c r="BB168" s="27"/>
      <c r="BC168" s="23"/>
      <c r="BD168" s="25"/>
      <c r="BE168" s="25"/>
      <c r="BF168" s="25"/>
      <c r="BG168" s="25"/>
      <c r="BH168" s="92"/>
      <c r="BI168" s="26"/>
      <c r="BJ168" s="26"/>
      <c r="BK168" s="26"/>
      <c r="BL168" s="26"/>
      <c r="BM168" s="26"/>
      <c r="BN168" s="27"/>
      <c r="BO168" s="89">
        <f>AVERAGE(BO166:BO167)</f>
        <v>0.18</v>
      </c>
      <c r="BP168" s="89">
        <f>AVERAGE(BP166:BP167)</f>
        <v>0.1</v>
      </c>
      <c r="BQ168" s="89">
        <f>AVERAGE(BQ166:BQ167)</f>
        <v>1.6500000000000001</v>
      </c>
      <c r="BR168" s="84">
        <v>0.20699999999999999</v>
      </c>
      <c r="BS168" s="48">
        <v>0.20699999999999999</v>
      </c>
      <c r="BT168" s="84">
        <v>23</v>
      </c>
      <c r="BU168" s="48"/>
      <c r="BV168" s="48">
        <v>18</v>
      </c>
      <c r="BW168" s="48">
        <v>0</v>
      </c>
      <c r="BX168" s="27">
        <v>23</v>
      </c>
      <c r="BY168" s="27">
        <v>23</v>
      </c>
      <c r="BZ168" s="23"/>
      <c r="CA168" s="71">
        <v>0</v>
      </c>
      <c r="CB168" s="71">
        <f>CC168</f>
        <v>50.5</v>
      </c>
      <c r="CC168" s="52">
        <f>AVERAGE(CC166:CC167)</f>
        <v>50.5</v>
      </c>
      <c r="CD168" s="25"/>
      <c r="CE168" s="25"/>
      <c r="CF168" s="25"/>
      <c r="CG168" s="23"/>
      <c r="CH168" s="25"/>
      <c r="CI168" s="25"/>
      <c r="CJ168" s="27"/>
      <c r="CK168" s="26"/>
      <c r="CL168" s="26"/>
      <c r="CM168" s="26"/>
      <c r="CN168" s="26"/>
      <c r="CO168" s="24"/>
      <c r="CP168" s="24"/>
      <c r="CQ168" s="25"/>
      <c r="CR168" s="24"/>
      <c r="CS168" s="25"/>
      <c r="CT168" s="24"/>
      <c r="CU168" s="25"/>
      <c r="CV168" s="25"/>
      <c r="CW168" s="25"/>
      <c r="CX168" s="26"/>
      <c r="CY168" s="26"/>
      <c r="CZ168" s="24"/>
      <c r="DA168" s="25"/>
      <c r="DB168" s="26"/>
      <c r="DC168" s="25"/>
      <c r="DD168" s="25"/>
      <c r="DE168" s="25"/>
      <c r="DF168" s="26"/>
      <c r="DG168" s="26"/>
      <c r="DH168" s="25"/>
      <c r="DI168" s="25"/>
      <c r="DJ168" s="25"/>
      <c r="DK168" s="25"/>
      <c r="DL168" s="25"/>
      <c r="DM168" s="26"/>
      <c r="DN168" s="26"/>
      <c r="DO168" s="25"/>
      <c r="DP168" s="27"/>
      <c r="DQ168" s="27"/>
      <c r="DR168" s="27"/>
      <c r="DS168" s="27"/>
      <c r="DT168" s="27"/>
      <c r="DU168" s="27"/>
      <c r="DV168" s="27"/>
      <c r="DW168" s="27"/>
      <c r="DX168" s="27"/>
      <c r="DY168" s="27"/>
      <c r="DZ168" s="27"/>
      <c r="EA168" s="27"/>
      <c r="EB168" s="27"/>
      <c r="EC168" s="27"/>
      <c r="ED168" s="27"/>
      <c r="EE168" s="27"/>
      <c r="EF168" s="27"/>
      <c r="EG168" s="27"/>
      <c r="EH168" s="20"/>
      <c r="EI168" s="20"/>
      <c r="EJ168" s="20"/>
      <c r="EK168" s="20"/>
      <c r="EL168" s="20"/>
      <c r="EM168" s="20"/>
      <c r="EN168" s="20"/>
      <c r="EO168" s="20"/>
      <c r="EP168" s="20"/>
    </row>
    <row r="169" spans="1:146" s="13" customFormat="1">
      <c r="A169" s="93"/>
      <c r="B169" s="94"/>
      <c r="C169" s="94"/>
      <c r="D169" s="94"/>
      <c r="E169" s="94"/>
      <c r="F169" s="94"/>
      <c r="G169" s="94"/>
      <c r="H169" s="95"/>
      <c r="I169" s="94"/>
      <c r="J169" s="96"/>
      <c r="K169" s="96"/>
      <c r="L169" s="94"/>
      <c r="M169" s="172"/>
      <c r="N169" s="94"/>
      <c r="O169" s="97"/>
      <c r="P169" s="84" t="s">
        <v>1349</v>
      </c>
      <c r="Q169" s="84" t="s">
        <v>1349</v>
      </c>
      <c r="R169" s="84" t="s">
        <v>1349</v>
      </c>
      <c r="S169" s="94"/>
      <c r="T169" s="94"/>
      <c r="U169" s="84"/>
      <c r="V169" s="94" t="s">
        <v>301</v>
      </c>
      <c r="W169" s="94" t="s">
        <v>416</v>
      </c>
      <c r="X169" s="85"/>
      <c r="Y169" s="85" t="s">
        <v>301</v>
      </c>
      <c r="Z169" s="48"/>
      <c r="AA169" s="48"/>
      <c r="AB169" s="48"/>
      <c r="AC169" s="48"/>
      <c r="AD169" s="48"/>
      <c r="AE169" s="84" t="s">
        <v>648</v>
      </c>
      <c r="AF169" s="94"/>
      <c r="AG169" s="94" t="s">
        <v>647</v>
      </c>
      <c r="AH169" s="84" t="s">
        <v>648</v>
      </c>
      <c r="AI169" s="84" t="s">
        <v>648</v>
      </c>
      <c r="AJ169" s="84" t="s">
        <v>648</v>
      </c>
      <c r="AK169" s="84" t="s">
        <v>648</v>
      </c>
      <c r="AL169" s="48"/>
      <c r="AM169" s="48"/>
      <c r="AN169" s="48"/>
      <c r="AO169" s="84" t="s">
        <v>648</v>
      </c>
      <c r="AP169" s="94" t="s">
        <v>1192</v>
      </c>
      <c r="AQ169" s="94"/>
      <c r="AR169" s="94"/>
      <c r="AS169" s="94" t="s">
        <v>301</v>
      </c>
      <c r="AT169" s="94"/>
      <c r="AU169" s="94"/>
      <c r="AV169" s="48"/>
      <c r="AW169" s="48"/>
      <c r="AX169" s="48"/>
      <c r="AY169" s="48"/>
      <c r="AZ169" s="48"/>
      <c r="BA169" s="84" t="s">
        <v>647</v>
      </c>
      <c r="BB169" s="94"/>
      <c r="BC169" s="94"/>
      <c r="BD169" s="48"/>
      <c r="BE169" s="48"/>
      <c r="BF169" s="48"/>
      <c r="BG169" s="48"/>
      <c r="BH169" s="48"/>
      <c r="BI169" s="48"/>
      <c r="BJ169" s="48"/>
      <c r="BK169" s="48"/>
      <c r="BL169" s="48"/>
      <c r="BM169" s="48"/>
      <c r="BN169" s="48"/>
      <c r="BO169" s="84" t="s">
        <v>301</v>
      </c>
      <c r="BP169" s="84" t="s">
        <v>301</v>
      </c>
      <c r="BQ169" s="84" t="s">
        <v>301</v>
      </c>
      <c r="BR169" s="84" t="s">
        <v>1191</v>
      </c>
      <c r="BS169" s="94" t="s">
        <v>1191</v>
      </c>
      <c r="BT169" s="84" t="s">
        <v>1192</v>
      </c>
      <c r="BU169" s="94"/>
      <c r="BV169" s="94" t="s">
        <v>1191</v>
      </c>
      <c r="BW169" s="94" t="s">
        <v>1191</v>
      </c>
      <c r="BX169" s="94" t="s">
        <v>1192</v>
      </c>
      <c r="BY169" s="94" t="s">
        <v>1192</v>
      </c>
      <c r="BZ169" s="94"/>
      <c r="CA169" s="84" t="s">
        <v>1192</v>
      </c>
      <c r="CB169" s="84" t="s">
        <v>301</v>
      </c>
      <c r="CC169" s="94" t="s">
        <v>301</v>
      </c>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row>
    <row r="170" spans="1:146" s="13" customFormat="1">
      <c r="A170" s="48" t="s">
        <v>899</v>
      </c>
      <c r="B170" s="48">
        <v>1</v>
      </c>
      <c r="C170" s="48" t="s">
        <v>375</v>
      </c>
      <c r="D170" s="48" t="s">
        <v>389</v>
      </c>
      <c r="E170" s="48">
        <v>1</v>
      </c>
      <c r="F170" s="48" t="s">
        <v>900</v>
      </c>
      <c r="G170" s="48" t="s">
        <v>1303</v>
      </c>
      <c r="H170" s="49" t="s">
        <v>901</v>
      </c>
      <c r="I170" s="48">
        <v>1</v>
      </c>
      <c r="J170" s="50" t="s">
        <v>439</v>
      </c>
      <c r="K170" s="50" t="s">
        <v>902</v>
      </c>
      <c r="L170" s="48" t="s">
        <v>903</v>
      </c>
      <c r="M170" s="51"/>
      <c r="N170" s="48"/>
      <c r="O170" s="53">
        <v>67</v>
      </c>
      <c r="P170" s="87"/>
      <c r="Q170" s="87"/>
      <c r="R170" s="84">
        <v>82.4</v>
      </c>
      <c r="S170" s="48">
        <v>6.25</v>
      </c>
      <c r="T170" s="8">
        <f>U170/S170</f>
        <v>1.68</v>
      </c>
      <c r="U170" s="84">
        <v>10.5</v>
      </c>
      <c r="V170" s="48"/>
      <c r="W170" s="48"/>
      <c r="X170" s="85">
        <v>0.5</v>
      </c>
      <c r="Y170" s="85"/>
      <c r="Z170" s="48"/>
      <c r="AA170" s="48"/>
      <c r="AB170" s="48"/>
      <c r="AC170" s="48"/>
      <c r="AD170" s="48"/>
      <c r="AE170" s="84"/>
      <c r="AF170" s="48">
        <v>3.9</v>
      </c>
      <c r="AG170" s="48"/>
      <c r="AH170" s="84">
        <v>1.4</v>
      </c>
      <c r="AI170" s="84">
        <v>41</v>
      </c>
      <c r="AJ170" s="84">
        <v>2.5</v>
      </c>
      <c r="AK170" s="84">
        <v>0.5</v>
      </c>
      <c r="AL170" s="48"/>
      <c r="AM170" s="48"/>
      <c r="AN170" s="48"/>
      <c r="AO170" s="84"/>
      <c r="AP170" s="48"/>
      <c r="AQ170" s="48">
        <v>216</v>
      </c>
      <c r="AR170" s="48">
        <v>0</v>
      </c>
      <c r="AS170" s="48"/>
      <c r="AT170" s="48"/>
      <c r="AU170" s="48">
        <v>1297</v>
      </c>
      <c r="AV170" s="48"/>
      <c r="AW170" s="48"/>
      <c r="AX170" s="48"/>
      <c r="AY170" s="48"/>
      <c r="AZ170" s="48"/>
      <c r="BA170" s="84"/>
      <c r="BB170" s="48"/>
      <c r="BC170" s="48"/>
      <c r="BD170" s="48"/>
      <c r="BE170" s="48"/>
      <c r="BF170" s="48"/>
      <c r="BG170" s="48"/>
      <c r="BH170" s="48"/>
      <c r="BI170" s="48"/>
      <c r="BJ170" s="48"/>
      <c r="BK170" s="48"/>
      <c r="BL170" s="48"/>
      <c r="BM170" s="48"/>
      <c r="BN170" s="48"/>
      <c r="BO170" s="84">
        <v>0.37</v>
      </c>
      <c r="BP170" s="84">
        <v>0.48</v>
      </c>
      <c r="BQ170" s="84">
        <v>1.9</v>
      </c>
      <c r="BR170" s="84"/>
      <c r="BS170" s="48"/>
      <c r="BT170" s="84"/>
      <c r="BU170" s="48"/>
      <c r="BV170" s="48"/>
      <c r="BW170" s="48"/>
      <c r="BX170" s="48"/>
      <c r="BY170" s="48"/>
      <c r="BZ170" s="48"/>
      <c r="CA170" s="84"/>
      <c r="CB170" s="84"/>
      <c r="CC170" s="48">
        <v>47</v>
      </c>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row>
    <row r="171" spans="1:146" s="19" customFormat="1" ht="14.25" customHeight="1">
      <c r="A171" s="86" t="s">
        <v>899</v>
      </c>
      <c r="B171" s="48" t="s">
        <v>646</v>
      </c>
      <c r="C171" s="48"/>
      <c r="D171" s="48"/>
      <c r="E171" s="48">
        <v>1</v>
      </c>
      <c r="F171" s="48" t="s">
        <v>900</v>
      </c>
      <c r="G171" s="48" t="s">
        <v>1303</v>
      </c>
      <c r="H171" s="49" t="s">
        <v>901</v>
      </c>
      <c r="I171" s="48"/>
      <c r="J171" s="50"/>
      <c r="K171" s="50"/>
      <c r="L171" s="48"/>
      <c r="M171" s="51">
        <f>R171+U171+X171+Y171+AE171+AG171+AH171</f>
        <v>100.00000000000001</v>
      </c>
      <c r="N171" s="52"/>
      <c r="O171" s="53">
        <f>AVERAGE(O170:O170)</f>
        <v>67</v>
      </c>
      <c r="P171" s="87">
        <f>U171*17+X171*37+Y171*17+AG171*29+AE171*8</f>
        <v>250.2999999999999</v>
      </c>
      <c r="Q171" s="87">
        <f>(U171*4)+(X171*9)+(Y171*4)+(AG171*7)+(AE171*2)</f>
        <v>59.499999999999972</v>
      </c>
      <c r="R171" s="88">
        <f>AVERAGE(R170:R170)</f>
        <v>82.4</v>
      </c>
      <c r="S171" s="48">
        <v>6.25</v>
      </c>
      <c r="T171" s="52">
        <f>AVERAGE(T170:T170)</f>
        <v>1.68</v>
      </c>
      <c r="U171" s="89">
        <f>S171*T171</f>
        <v>10.5</v>
      </c>
      <c r="V171" s="52">
        <f>U171</f>
        <v>10.5</v>
      </c>
      <c r="W171" s="7">
        <v>0</v>
      </c>
      <c r="X171" s="98">
        <f>AVERAGE(X170:X170)</f>
        <v>0.5</v>
      </c>
      <c r="Y171" s="66">
        <f>100-R171-U171-X171-AE171-AH171</f>
        <v>1.2999999999999945</v>
      </c>
      <c r="Z171" s="52"/>
      <c r="AA171" s="23"/>
      <c r="AB171" s="23"/>
      <c r="AC171" s="23"/>
      <c r="AD171" s="23"/>
      <c r="AE171" s="88">
        <v>3.9</v>
      </c>
      <c r="AF171" s="51">
        <v>3.9</v>
      </c>
      <c r="AG171" s="23">
        <v>0</v>
      </c>
      <c r="AH171" s="88">
        <f>AVERAGE(AH170:AH170)</f>
        <v>1.4</v>
      </c>
      <c r="AI171" s="88">
        <f>AVERAGE(AI170:AI170)</f>
        <v>41</v>
      </c>
      <c r="AJ171" s="88">
        <f>AVERAGE(AJ170:AJ170)</f>
        <v>2.5</v>
      </c>
      <c r="AK171" s="88">
        <f>AVERAGE(AK170:AK170)</f>
        <v>0.5</v>
      </c>
      <c r="AL171" s="52"/>
      <c r="AM171" s="52"/>
      <c r="AN171" s="26"/>
      <c r="AO171" s="89">
        <f>AR171+(AS171/12)</f>
        <v>108.08333333333333</v>
      </c>
      <c r="AP171" s="27"/>
      <c r="AQ171" s="52"/>
      <c r="AR171" s="52">
        <f>AVERAGE(AR170:AR170)</f>
        <v>0</v>
      </c>
      <c r="AS171" s="52">
        <f>AU171</f>
        <v>1297</v>
      </c>
      <c r="AT171" s="27"/>
      <c r="AU171" s="52">
        <f>AVERAGE(AU170:AU170)</f>
        <v>1297</v>
      </c>
      <c r="AV171" s="27"/>
      <c r="AW171" s="27"/>
      <c r="AX171" s="48"/>
      <c r="AY171" s="27"/>
      <c r="AZ171" s="27"/>
      <c r="BA171" s="67">
        <f>BA170</f>
        <v>0</v>
      </c>
      <c r="BB171" s="27"/>
      <c r="BC171" s="23"/>
      <c r="BD171" s="25"/>
      <c r="BE171" s="25"/>
      <c r="BF171" s="25"/>
      <c r="BG171" s="25"/>
      <c r="BH171" s="92"/>
      <c r="BI171" s="26"/>
      <c r="BJ171" s="26"/>
      <c r="BK171" s="26"/>
      <c r="BL171" s="26"/>
      <c r="BM171" s="26"/>
      <c r="BN171" s="27"/>
      <c r="BO171" s="89">
        <f>AVERAGE(BO170:BO170)</f>
        <v>0.37</v>
      </c>
      <c r="BP171" s="89">
        <f>AVERAGE(BP170:BP170)</f>
        <v>0.48</v>
      </c>
      <c r="BQ171" s="89">
        <v>1.9</v>
      </c>
      <c r="BR171" s="84">
        <v>6.6000000000000003E-2</v>
      </c>
      <c r="BS171" s="26"/>
      <c r="BT171" s="84">
        <v>14</v>
      </c>
      <c r="BU171" s="26"/>
      <c r="BV171" s="27"/>
      <c r="BW171" s="27"/>
      <c r="BX171" s="27"/>
      <c r="BY171" s="27"/>
      <c r="BZ171" s="23"/>
      <c r="CA171" s="71">
        <v>0</v>
      </c>
      <c r="CB171" s="71">
        <f>CC171</f>
        <v>47</v>
      </c>
      <c r="CC171" s="52">
        <f>AVERAGE(CC170:CC170)</f>
        <v>47</v>
      </c>
      <c r="CD171" s="25"/>
      <c r="CE171" s="25"/>
      <c r="CF171" s="25"/>
      <c r="CG171" s="23"/>
      <c r="CH171" s="25"/>
      <c r="CI171" s="25"/>
      <c r="CJ171" s="27"/>
      <c r="CK171" s="26"/>
      <c r="CL171" s="26"/>
      <c r="CM171" s="26"/>
      <c r="CN171" s="26"/>
      <c r="CO171" s="24"/>
      <c r="CP171" s="24"/>
      <c r="CQ171" s="25"/>
      <c r="CR171" s="24"/>
      <c r="CS171" s="25"/>
      <c r="CT171" s="24"/>
      <c r="CU171" s="25"/>
      <c r="CV171" s="25"/>
      <c r="CW171" s="25"/>
      <c r="CX171" s="26"/>
      <c r="CY171" s="26"/>
      <c r="CZ171" s="24"/>
      <c r="DA171" s="25"/>
      <c r="DB171" s="26"/>
      <c r="DC171" s="25"/>
      <c r="DD171" s="25"/>
      <c r="DE171" s="25"/>
      <c r="DF171" s="26"/>
      <c r="DG171" s="26"/>
      <c r="DH171" s="25"/>
      <c r="DI171" s="25"/>
      <c r="DJ171" s="25"/>
      <c r="DK171" s="25"/>
      <c r="DL171" s="25"/>
      <c r="DM171" s="26"/>
      <c r="DN171" s="26"/>
      <c r="DO171" s="25"/>
      <c r="DP171" s="27"/>
      <c r="DQ171" s="27"/>
      <c r="DR171" s="27"/>
      <c r="DS171" s="27"/>
      <c r="DT171" s="27"/>
      <c r="DU171" s="27"/>
      <c r="DV171" s="27"/>
      <c r="DW171" s="27"/>
      <c r="DX171" s="27"/>
      <c r="DY171" s="27"/>
      <c r="DZ171" s="27"/>
      <c r="EA171" s="27"/>
      <c r="EB171" s="27"/>
      <c r="EC171" s="27"/>
      <c r="ED171" s="27"/>
      <c r="EE171" s="27"/>
      <c r="EF171" s="27"/>
      <c r="EG171" s="27"/>
      <c r="EH171" s="20"/>
      <c r="EI171" s="20"/>
      <c r="EJ171" s="20"/>
      <c r="EK171" s="20"/>
      <c r="EL171" s="20"/>
      <c r="EM171" s="20"/>
      <c r="EN171" s="20"/>
      <c r="EO171" s="20"/>
      <c r="EP171" s="20"/>
    </row>
    <row r="172" spans="1:146" s="13" customFormat="1">
      <c r="A172" s="93"/>
      <c r="B172" s="94"/>
      <c r="C172" s="94"/>
      <c r="D172" s="94"/>
      <c r="E172" s="94"/>
      <c r="F172" s="94"/>
      <c r="G172" s="94"/>
      <c r="H172" s="95"/>
      <c r="I172" s="94"/>
      <c r="J172" s="96"/>
      <c r="K172" s="96"/>
      <c r="L172" s="94"/>
      <c r="M172" s="172"/>
      <c r="N172" s="94"/>
      <c r="O172" s="97"/>
      <c r="P172" s="84" t="s">
        <v>1349</v>
      </c>
      <c r="Q172" s="84" t="s">
        <v>1349</v>
      </c>
      <c r="R172" s="84" t="s">
        <v>1349</v>
      </c>
      <c r="S172" s="94"/>
      <c r="T172" s="94"/>
      <c r="U172" s="84"/>
      <c r="V172" s="48" t="s">
        <v>416</v>
      </c>
      <c r="W172" s="48" t="s">
        <v>416</v>
      </c>
      <c r="X172" s="85"/>
      <c r="Y172" s="85" t="s">
        <v>301</v>
      </c>
      <c r="Z172" s="48"/>
      <c r="AA172" s="48"/>
      <c r="AB172" s="48"/>
      <c r="AC172" s="48"/>
      <c r="AD172" s="48"/>
      <c r="AE172" s="84" t="s">
        <v>648</v>
      </c>
      <c r="AF172" s="94"/>
      <c r="AG172" s="94" t="s">
        <v>647</v>
      </c>
      <c r="AH172" s="84" t="s">
        <v>1193</v>
      </c>
      <c r="AI172" s="84" t="s">
        <v>1193</v>
      </c>
      <c r="AJ172" s="84" t="s">
        <v>1193</v>
      </c>
      <c r="AK172" s="84" t="s">
        <v>1193</v>
      </c>
      <c r="AL172" s="48"/>
      <c r="AM172" s="48"/>
      <c r="AN172" s="48"/>
      <c r="AO172" s="84" t="s">
        <v>301</v>
      </c>
      <c r="AP172" s="94"/>
      <c r="AQ172" s="94"/>
      <c r="AR172" s="94"/>
      <c r="AS172" s="94"/>
      <c r="AT172" s="94"/>
      <c r="AU172" s="94"/>
      <c r="AV172" s="48"/>
      <c r="AW172" s="48"/>
      <c r="AX172" s="48"/>
      <c r="AY172" s="48"/>
      <c r="AZ172" s="48"/>
      <c r="BA172" s="84" t="s">
        <v>647</v>
      </c>
      <c r="BB172" s="94"/>
      <c r="BC172" s="94"/>
      <c r="BD172" s="48"/>
      <c r="BE172" s="48"/>
      <c r="BF172" s="48"/>
      <c r="BG172" s="48"/>
      <c r="BH172" s="48"/>
      <c r="BI172" s="48"/>
      <c r="BJ172" s="48"/>
      <c r="BK172" s="48"/>
      <c r="BL172" s="48"/>
      <c r="BM172" s="48"/>
      <c r="BN172" s="48"/>
      <c r="BO172" s="84" t="s">
        <v>301</v>
      </c>
      <c r="BP172" s="84" t="s">
        <v>301</v>
      </c>
      <c r="BQ172" s="84" t="s">
        <v>1193</v>
      </c>
      <c r="BR172" s="84" t="s">
        <v>1235</v>
      </c>
      <c r="BS172" s="94"/>
      <c r="BT172" s="84" t="s">
        <v>1235</v>
      </c>
      <c r="BU172" s="94"/>
      <c r="BV172" s="94"/>
      <c r="BW172" s="94"/>
      <c r="BX172" s="94"/>
      <c r="BY172" s="94"/>
      <c r="BZ172" s="94"/>
      <c r="CA172" s="84" t="s">
        <v>1235</v>
      </c>
      <c r="CB172" s="84" t="s">
        <v>1193</v>
      </c>
      <c r="CC172" s="94"/>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row>
    <row r="173" spans="1:146" s="13" customFormat="1">
      <c r="A173" s="48" t="s">
        <v>904</v>
      </c>
      <c r="B173" s="48">
        <v>1</v>
      </c>
      <c r="C173" s="48" t="s">
        <v>375</v>
      </c>
      <c r="D173" s="48" t="s">
        <v>389</v>
      </c>
      <c r="E173" s="48">
        <v>1</v>
      </c>
      <c r="F173" s="48" t="s">
        <v>905</v>
      </c>
      <c r="G173" s="48" t="s">
        <v>906</v>
      </c>
      <c r="H173" s="49" t="s">
        <v>907</v>
      </c>
      <c r="I173" s="48">
        <v>1</v>
      </c>
      <c r="J173" s="50" t="s">
        <v>439</v>
      </c>
      <c r="K173" s="50" t="s">
        <v>1337</v>
      </c>
      <c r="L173" s="48" t="s">
        <v>908</v>
      </c>
      <c r="M173" s="51"/>
      <c r="N173" s="48"/>
      <c r="O173" s="53">
        <v>137</v>
      </c>
      <c r="P173" s="87"/>
      <c r="Q173" s="87"/>
      <c r="R173" s="84">
        <v>65.3</v>
      </c>
      <c r="S173" s="48">
        <v>6.25</v>
      </c>
      <c r="T173" s="8">
        <f>U173/S173</f>
        <v>0.88</v>
      </c>
      <c r="U173" s="84">
        <v>5.5</v>
      </c>
      <c r="V173" s="48"/>
      <c r="W173" s="48"/>
      <c r="X173" s="85">
        <v>3.1</v>
      </c>
      <c r="Y173" s="85"/>
      <c r="Z173" s="48"/>
      <c r="AA173" s="48"/>
      <c r="AB173" s="48"/>
      <c r="AC173" s="48"/>
      <c r="AD173" s="48"/>
      <c r="AE173" s="84"/>
      <c r="AF173" s="48"/>
      <c r="AG173" s="48"/>
      <c r="AH173" s="84">
        <v>4.4000000000000004</v>
      </c>
      <c r="AI173" s="84">
        <v>1029</v>
      </c>
      <c r="AJ173" s="84">
        <v>3.3</v>
      </c>
      <c r="AK173" s="84">
        <v>0.5</v>
      </c>
      <c r="AL173" s="48"/>
      <c r="AM173" s="48"/>
      <c r="AN173" s="48"/>
      <c r="AO173" s="84"/>
      <c r="AP173" s="48"/>
      <c r="AQ173" s="48">
        <v>220</v>
      </c>
      <c r="AR173" s="48">
        <v>0</v>
      </c>
      <c r="AS173" s="48"/>
      <c r="AT173" s="48"/>
      <c r="AU173" s="48">
        <v>1321</v>
      </c>
      <c r="AV173" s="48"/>
      <c r="AW173" s="48"/>
      <c r="AX173" s="48"/>
      <c r="AY173" s="48"/>
      <c r="AZ173" s="48"/>
      <c r="BA173" s="84"/>
      <c r="BB173" s="48"/>
      <c r="BC173" s="48"/>
      <c r="BD173" s="48"/>
      <c r="BE173" s="48"/>
      <c r="BF173" s="48"/>
      <c r="BG173" s="48"/>
      <c r="BH173" s="48"/>
      <c r="BI173" s="48"/>
      <c r="BJ173" s="48"/>
      <c r="BK173" s="48"/>
      <c r="BL173" s="48"/>
      <c r="BM173" s="48"/>
      <c r="BN173" s="48"/>
      <c r="BO173" s="84">
        <v>0.2</v>
      </c>
      <c r="BP173" s="84">
        <v>0</v>
      </c>
      <c r="BQ173" s="84">
        <v>1</v>
      </c>
      <c r="BR173" s="84"/>
      <c r="BS173" s="48"/>
      <c r="BT173" s="84"/>
      <c r="BU173" s="48"/>
      <c r="BV173" s="48"/>
      <c r="BW173" s="48"/>
      <c r="BX173" s="48"/>
      <c r="BY173" s="48"/>
      <c r="BZ173" s="48"/>
      <c r="CA173" s="84"/>
      <c r="CB173" s="84"/>
      <c r="CC173" s="94">
        <v>20</v>
      </c>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row>
    <row r="174" spans="1:146" s="19" customFormat="1" ht="14.25" customHeight="1">
      <c r="A174" s="86" t="s">
        <v>904</v>
      </c>
      <c r="B174" s="48" t="s">
        <v>646</v>
      </c>
      <c r="C174" s="48"/>
      <c r="D174" s="48"/>
      <c r="E174" s="48">
        <v>1</v>
      </c>
      <c r="F174" s="48" t="s">
        <v>905</v>
      </c>
      <c r="G174" s="48" t="s">
        <v>906</v>
      </c>
      <c r="H174" s="49" t="s">
        <v>907</v>
      </c>
      <c r="I174" s="48"/>
      <c r="J174" s="50"/>
      <c r="K174" s="50"/>
      <c r="L174" s="48"/>
      <c r="M174" s="51">
        <f>R174+U174+X174+Y174+AE174+AG174+AH174</f>
        <v>99.999999999999986</v>
      </c>
      <c r="N174" s="52"/>
      <c r="O174" s="53">
        <f>AVERAGE(O173:O173)</f>
        <v>137</v>
      </c>
      <c r="P174" s="87">
        <f>U174*17+X174*37+Y174*17+AG174*29+AE174*8</f>
        <v>551.9</v>
      </c>
      <c r="Q174" s="87">
        <f>(U174*4)+(X174*9)+(Y174*4)+(AG174*7)+(AE174*2)</f>
        <v>131.1</v>
      </c>
      <c r="R174" s="88">
        <f>AVERAGE(R173:R173)</f>
        <v>65.3</v>
      </c>
      <c r="S174" s="48">
        <v>6.25</v>
      </c>
      <c r="T174" s="52">
        <f>AVERAGE(T173:T173)</f>
        <v>0.88</v>
      </c>
      <c r="U174" s="89">
        <f>S174*T174</f>
        <v>5.5</v>
      </c>
      <c r="V174" s="52">
        <f>U174</f>
        <v>5.5</v>
      </c>
      <c r="W174" s="7">
        <v>0</v>
      </c>
      <c r="X174" s="98">
        <f>AVERAGE(X173:X173)</f>
        <v>3.1</v>
      </c>
      <c r="Y174" s="66">
        <f>100-R174-U174-X174-AE174-AH174</f>
        <v>18.899999999999999</v>
      </c>
      <c r="Z174" s="52"/>
      <c r="AA174" s="23"/>
      <c r="AB174" s="23"/>
      <c r="AC174" s="23"/>
      <c r="AD174" s="23"/>
      <c r="AE174" s="88">
        <v>2.8</v>
      </c>
      <c r="AF174" s="51"/>
      <c r="AG174" s="23">
        <v>0</v>
      </c>
      <c r="AH174" s="88">
        <f>AVERAGE(AH173:AH173)</f>
        <v>4.4000000000000004</v>
      </c>
      <c r="AI174" s="88">
        <f>AVERAGE(AI173:AI173)</f>
        <v>1029</v>
      </c>
      <c r="AJ174" s="88">
        <f>AVERAGE(AJ173:AJ173)</f>
        <v>3.3</v>
      </c>
      <c r="AK174" s="88">
        <f>AVERAGE(AK173:AK173)</f>
        <v>0.5</v>
      </c>
      <c r="AL174" s="52"/>
      <c r="AM174" s="52"/>
      <c r="AN174" s="26"/>
      <c r="AO174" s="89">
        <f>AR174+(AS174/12)</f>
        <v>110.08333333333333</v>
      </c>
      <c r="AP174" s="27"/>
      <c r="AQ174" s="52"/>
      <c r="AR174" s="52">
        <f>AVERAGE(AR173:AR173)</f>
        <v>0</v>
      </c>
      <c r="AS174" s="52">
        <f>AU174</f>
        <v>1321</v>
      </c>
      <c r="AT174" s="27"/>
      <c r="AU174" s="52">
        <f>AVERAGE(AU173:AU173)</f>
        <v>1321</v>
      </c>
      <c r="AV174" s="27"/>
      <c r="AW174" s="27"/>
      <c r="AX174" s="48"/>
      <c r="AY174" s="27"/>
      <c r="AZ174" s="27"/>
      <c r="BA174" s="67">
        <f>BA173</f>
        <v>0</v>
      </c>
      <c r="BB174" s="27"/>
      <c r="BC174" s="23"/>
      <c r="BD174" s="25"/>
      <c r="BE174" s="25"/>
      <c r="BF174" s="25"/>
      <c r="BG174" s="25"/>
      <c r="BH174" s="92"/>
      <c r="BI174" s="26"/>
      <c r="BJ174" s="26"/>
      <c r="BK174" s="26"/>
      <c r="BL174" s="26"/>
      <c r="BM174" s="26"/>
      <c r="BN174" s="27"/>
      <c r="BO174" s="89">
        <f>AVERAGE(BO173:BO173)</f>
        <v>0.2</v>
      </c>
      <c r="BP174" s="89">
        <f>AVERAGE(BP173:BP173)</f>
        <v>0</v>
      </c>
      <c r="BQ174" s="89">
        <v>1</v>
      </c>
      <c r="BR174" s="84">
        <v>4.2999999999999997E-2</v>
      </c>
      <c r="BS174" s="26"/>
      <c r="BT174" s="69">
        <v>8</v>
      </c>
      <c r="BU174" s="26"/>
      <c r="BV174" s="27"/>
      <c r="BW174" s="27"/>
      <c r="BX174" s="27"/>
      <c r="BY174" s="27"/>
      <c r="BZ174" s="23"/>
      <c r="CA174" s="71">
        <v>0</v>
      </c>
      <c r="CB174" s="71">
        <f>CC174</f>
        <v>20</v>
      </c>
      <c r="CC174" s="52">
        <f>AVERAGE(CC173:CC173)</f>
        <v>20</v>
      </c>
      <c r="CD174" s="25"/>
      <c r="CE174" s="25"/>
      <c r="CF174" s="25"/>
      <c r="CG174" s="23"/>
      <c r="CH174" s="25"/>
      <c r="CI174" s="25"/>
      <c r="CJ174" s="27"/>
      <c r="CK174" s="26"/>
      <c r="CL174" s="26"/>
      <c r="CM174" s="26"/>
      <c r="CN174" s="26"/>
      <c r="CO174" s="24"/>
      <c r="CP174" s="24"/>
      <c r="CQ174" s="25"/>
      <c r="CR174" s="24"/>
      <c r="CS174" s="25"/>
      <c r="CT174" s="24"/>
      <c r="CU174" s="25"/>
      <c r="CV174" s="25"/>
      <c r="CW174" s="25"/>
      <c r="CX174" s="26"/>
      <c r="CY174" s="26"/>
      <c r="CZ174" s="24"/>
      <c r="DA174" s="25"/>
      <c r="DB174" s="26"/>
      <c r="DC174" s="25"/>
      <c r="DD174" s="25"/>
      <c r="DE174" s="25"/>
      <c r="DF174" s="26"/>
      <c r="DG174" s="26"/>
      <c r="DH174" s="25"/>
      <c r="DI174" s="25"/>
      <c r="DJ174" s="25"/>
      <c r="DK174" s="25"/>
      <c r="DL174" s="25"/>
      <c r="DM174" s="26"/>
      <c r="DN174" s="26"/>
      <c r="DO174" s="25"/>
      <c r="DP174" s="27"/>
      <c r="DQ174" s="27"/>
      <c r="DR174" s="27"/>
      <c r="DS174" s="27"/>
      <c r="DT174" s="27"/>
      <c r="DU174" s="27"/>
      <c r="DV174" s="27"/>
      <c r="DW174" s="27"/>
      <c r="DX174" s="27"/>
      <c r="DY174" s="27"/>
      <c r="DZ174" s="27"/>
      <c r="EA174" s="27"/>
      <c r="EB174" s="27"/>
      <c r="EC174" s="27"/>
      <c r="ED174" s="27"/>
      <c r="EE174" s="27"/>
      <c r="EF174" s="27"/>
      <c r="EG174" s="27"/>
      <c r="EH174" s="20"/>
      <c r="EI174" s="20"/>
      <c r="EJ174" s="20"/>
      <c r="EK174" s="20"/>
      <c r="EL174" s="20"/>
      <c r="EM174" s="20"/>
      <c r="EN174" s="20"/>
      <c r="EO174" s="20"/>
      <c r="EP174" s="20"/>
    </row>
    <row r="175" spans="1:146" s="13" customFormat="1">
      <c r="A175" s="93"/>
      <c r="B175" s="94"/>
      <c r="C175" s="94"/>
      <c r="D175" s="94"/>
      <c r="E175" s="94"/>
      <c r="F175" s="94"/>
      <c r="G175" s="94"/>
      <c r="H175" s="95"/>
      <c r="I175" s="94"/>
      <c r="J175" s="96"/>
      <c r="K175" s="96"/>
      <c r="L175" s="94"/>
      <c r="M175" s="172"/>
      <c r="N175" s="94"/>
      <c r="O175" s="97"/>
      <c r="P175" s="84" t="s">
        <v>1349</v>
      </c>
      <c r="Q175" s="84" t="s">
        <v>1349</v>
      </c>
      <c r="R175" s="84" t="s">
        <v>1349</v>
      </c>
      <c r="S175" s="94"/>
      <c r="T175" s="94"/>
      <c r="U175" s="84"/>
      <c r="V175" s="94" t="s">
        <v>416</v>
      </c>
      <c r="W175" s="94" t="s">
        <v>416</v>
      </c>
      <c r="X175" s="85"/>
      <c r="Y175" s="85" t="s">
        <v>301</v>
      </c>
      <c r="Z175" s="48"/>
      <c r="AA175" s="48"/>
      <c r="AB175" s="48"/>
      <c r="AC175" s="48"/>
      <c r="AD175" s="48"/>
      <c r="AE175" s="84" t="s">
        <v>1234</v>
      </c>
      <c r="AF175" s="94"/>
      <c r="AG175" s="94" t="s">
        <v>647</v>
      </c>
      <c r="AH175" s="84" t="s">
        <v>1338</v>
      </c>
      <c r="AI175" s="84" t="s">
        <v>1338</v>
      </c>
      <c r="AJ175" s="84" t="s">
        <v>1338</v>
      </c>
      <c r="AK175" s="84" t="s">
        <v>1338</v>
      </c>
      <c r="AL175" s="48"/>
      <c r="AM175" s="48"/>
      <c r="AN175" s="48"/>
      <c r="AO175" s="84" t="s">
        <v>301</v>
      </c>
      <c r="AP175" s="94"/>
      <c r="AQ175" s="94"/>
      <c r="AR175" s="94"/>
      <c r="AS175" s="94"/>
      <c r="AT175" s="94"/>
      <c r="AU175" s="94"/>
      <c r="AV175" s="48"/>
      <c r="AW175" s="48"/>
      <c r="AX175" s="48"/>
      <c r="AY175" s="48"/>
      <c r="AZ175" s="48"/>
      <c r="BA175" s="84" t="s">
        <v>647</v>
      </c>
      <c r="BB175" s="94"/>
      <c r="BC175" s="94"/>
      <c r="BD175" s="48"/>
      <c r="BE175" s="48"/>
      <c r="BF175" s="48"/>
      <c r="BG175" s="48"/>
      <c r="BH175" s="48"/>
      <c r="BI175" s="48"/>
      <c r="BJ175" s="48"/>
      <c r="BK175" s="48"/>
      <c r="BL175" s="48"/>
      <c r="BM175" s="48"/>
      <c r="BN175" s="48"/>
      <c r="BO175" s="84" t="s">
        <v>301</v>
      </c>
      <c r="BP175" s="84" t="s">
        <v>301</v>
      </c>
      <c r="BQ175" s="84" t="s">
        <v>1194</v>
      </c>
      <c r="BR175" s="84" t="s">
        <v>1234</v>
      </c>
      <c r="BS175" s="94"/>
      <c r="BT175" s="84" t="s">
        <v>1234</v>
      </c>
      <c r="BU175" s="94"/>
      <c r="BV175" s="94"/>
      <c r="BW175" s="94"/>
      <c r="BX175" s="94"/>
      <c r="BY175" s="94"/>
      <c r="BZ175" s="94"/>
      <c r="CA175" s="84" t="s">
        <v>1234</v>
      </c>
      <c r="CB175" s="84" t="s">
        <v>1194</v>
      </c>
      <c r="CC175" s="94"/>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row>
    <row r="176" spans="1:146" s="13" customFormat="1">
      <c r="A176" s="48" t="s">
        <v>909</v>
      </c>
      <c r="B176" s="48">
        <v>1</v>
      </c>
      <c r="C176" s="48" t="s">
        <v>375</v>
      </c>
      <c r="D176" s="48" t="s">
        <v>389</v>
      </c>
      <c r="E176" s="48">
        <v>1</v>
      </c>
      <c r="F176" s="48" t="s">
        <v>910</v>
      </c>
      <c r="G176" s="48" t="s">
        <v>1249</v>
      </c>
      <c r="H176" s="49" t="s">
        <v>911</v>
      </c>
      <c r="I176" s="48">
        <v>2</v>
      </c>
      <c r="J176" s="50" t="s">
        <v>439</v>
      </c>
      <c r="K176" s="50" t="s">
        <v>1251</v>
      </c>
      <c r="L176" s="48" t="s">
        <v>1250</v>
      </c>
      <c r="M176" s="51"/>
      <c r="N176" s="48"/>
      <c r="O176" s="53">
        <v>33</v>
      </c>
      <c r="P176" s="87"/>
      <c r="Q176" s="87"/>
      <c r="R176" s="84">
        <v>91</v>
      </c>
      <c r="S176" s="48">
        <v>6.25</v>
      </c>
      <c r="T176" s="8">
        <f>U176/S176</f>
        <v>0.27200000000000002</v>
      </c>
      <c r="U176" s="84">
        <v>1.7</v>
      </c>
      <c r="V176" s="48"/>
      <c r="W176" s="48"/>
      <c r="X176" s="85">
        <v>0.2</v>
      </c>
      <c r="Y176" s="85"/>
      <c r="Z176" s="48"/>
      <c r="AA176" s="48"/>
      <c r="AB176" s="48"/>
      <c r="AC176" s="48"/>
      <c r="AD176" s="48"/>
      <c r="AE176" s="84"/>
      <c r="AF176" s="48">
        <v>2.4</v>
      </c>
      <c r="AG176" s="48"/>
      <c r="AH176" s="84">
        <v>0.9</v>
      </c>
      <c r="AI176" s="84">
        <v>59</v>
      </c>
      <c r="AJ176" s="84">
        <v>0.7</v>
      </c>
      <c r="AK176" s="84">
        <v>0.2</v>
      </c>
      <c r="AL176" s="48"/>
      <c r="AM176" s="48"/>
      <c r="AN176" s="48"/>
      <c r="AO176" s="84"/>
      <c r="AP176" s="48"/>
      <c r="AQ176" s="48">
        <v>154</v>
      </c>
      <c r="AR176" s="48">
        <v>0</v>
      </c>
      <c r="AS176" s="48"/>
      <c r="AT176" s="48"/>
      <c r="AU176" s="48">
        <v>923</v>
      </c>
      <c r="AV176" s="48"/>
      <c r="AW176" s="48"/>
      <c r="AX176" s="48"/>
      <c r="AY176" s="48"/>
      <c r="AZ176" s="48"/>
      <c r="BA176" s="84"/>
      <c r="BB176" s="48"/>
      <c r="BC176" s="48"/>
      <c r="BD176" s="48"/>
      <c r="BE176" s="48"/>
      <c r="BF176" s="48"/>
      <c r="BG176" s="48"/>
      <c r="BH176" s="48"/>
      <c r="BI176" s="48"/>
      <c r="BJ176" s="48"/>
      <c r="BK176" s="48"/>
      <c r="BL176" s="48"/>
      <c r="BM176" s="48"/>
      <c r="BN176" s="48"/>
      <c r="BO176" s="84">
        <v>0.05</v>
      </c>
      <c r="BP176" s="84">
        <v>0.1</v>
      </c>
      <c r="BQ176" s="84">
        <v>0.1</v>
      </c>
      <c r="BR176" s="84"/>
      <c r="BS176" s="48"/>
      <c r="BT176" s="84"/>
      <c r="BU176" s="48"/>
      <c r="BV176" s="48"/>
      <c r="BW176" s="48"/>
      <c r="BX176" s="48"/>
      <c r="BY176" s="48"/>
      <c r="BZ176" s="48"/>
      <c r="CA176" s="84"/>
      <c r="CB176" s="84"/>
      <c r="CC176" s="48">
        <v>31</v>
      </c>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row>
    <row r="177" spans="1:146" s="13" customFormat="1">
      <c r="A177" s="48" t="s">
        <v>909</v>
      </c>
      <c r="B177" s="48">
        <v>2</v>
      </c>
      <c r="C177" s="48" t="s">
        <v>375</v>
      </c>
      <c r="D177" s="48" t="s">
        <v>389</v>
      </c>
      <c r="E177" s="48">
        <v>1</v>
      </c>
      <c r="F177" s="48" t="s">
        <v>910</v>
      </c>
      <c r="G177" s="48" t="s">
        <v>1249</v>
      </c>
      <c r="H177" s="49" t="s">
        <v>911</v>
      </c>
      <c r="I177" s="48">
        <v>2</v>
      </c>
      <c r="J177" s="50" t="s">
        <v>456</v>
      </c>
      <c r="K177" s="50" t="s">
        <v>1252</v>
      </c>
      <c r="L177" s="48" t="s">
        <v>1253</v>
      </c>
      <c r="M177" s="51"/>
      <c r="N177" s="48"/>
      <c r="O177" s="53">
        <v>37</v>
      </c>
      <c r="P177" s="87"/>
      <c r="Q177" s="87"/>
      <c r="R177" s="84">
        <v>91.1</v>
      </c>
      <c r="S177" s="48">
        <v>6.25</v>
      </c>
      <c r="T177" s="8">
        <f>U177/S177</f>
        <v>0.27200000000000002</v>
      </c>
      <c r="U177" s="84">
        <v>1.7</v>
      </c>
      <c r="V177" s="48"/>
      <c r="W177" s="48"/>
      <c r="X177" s="85">
        <v>1</v>
      </c>
      <c r="Y177" s="85"/>
      <c r="Z177" s="48"/>
      <c r="AA177" s="48"/>
      <c r="AB177" s="48"/>
      <c r="AC177" s="48"/>
      <c r="AD177" s="48"/>
      <c r="AE177" s="84"/>
      <c r="AF177" s="48">
        <v>1.5</v>
      </c>
      <c r="AG177" s="48"/>
      <c r="AH177" s="84">
        <v>0.6</v>
      </c>
      <c r="AI177" s="84">
        <v>109</v>
      </c>
      <c r="AJ177" s="84">
        <v>2.4</v>
      </c>
      <c r="AK177" s="84"/>
      <c r="AL177" s="48"/>
      <c r="AM177" s="48"/>
      <c r="AN177" s="48"/>
      <c r="AO177" s="84"/>
      <c r="AP177" s="48"/>
      <c r="AQ177" s="48">
        <v>224</v>
      </c>
      <c r="AR177" s="48">
        <v>0</v>
      </c>
      <c r="AS177" s="48"/>
      <c r="AT177" s="48"/>
      <c r="AU177" s="48">
        <v>1345</v>
      </c>
      <c r="AV177" s="48"/>
      <c r="AW177" s="48"/>
      <c r="AX177" s="48"/>
      <c r="AY177" s="48"/>
      <c r="AZ177" s="48"/>
      <c r="BA177" s="84"/>
      <c r="BB177" s="48"/>
      <c r="BC177" s="48"/>
      <c r="BD177" s="48"/>
      <c r="BE177" s="48"/>
      <c r="BF177" s="48"/>
      <c r="BG177" s="48"/>
      <c r="BH177" s="48"/>
      <c r="BI177" s="48"/>
      <c r="BJ177" s="48"/>
      <c r="BK177" s="48"/>
      <c r="BL177" s="48"/>
      <c r="BM177" s="48"/>
      <c r="BN177" s="48"/>
      <c r="BO177" s="84">
        <v>0.04</v>
      </c>
      <c r="BP177" s="84">
        <v>0.12</v>
      </c>
      <c r="BQ177" s="84">
        <v>0.6</v>
      </c>
      <c r="BR177" s="84"/>
      <c r="BS177" s="48"/>
      <c r="BT177" s="84"/>
      <c r="BU177" s="48"/>
      <c r="BV177" s="48"/>
      <c r="BW177" s="48"/>
      <c r="BX177" s="48"/>
      <c r="BY177" s="48"/>
      <c r="BZ177" s="48"/>
      <c r="CA177" s="84"/>
      <c r="CB177" s="84"/>
      <c r="CC177" s="48">
        <v>34</v>
      </c>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row>
    <row r="178" spans="1:146" s="19" customFormat="1" ht="14.25" customHeight="1">
      <c r="A178" s="86" t="s">
        <v>909</v>
      </c>
      <c r="B178" s="48" t="s">
        <v>646</v>
      </c>
      <c r="C178" s="48"/>
      <c r="D178" s="48"/>
      <c r="E178" s="48">
        <v>1</v>
      </c>
      <c r="F178" s="48" t="s">
        <v>910</v>
      </c>
      <c r="G178" s="48" t="s">
        <v>1249</v>
      </c>
      <c r="H178" s="49" t="s">
        <v>911</v>
      </c>
      <c r="I178" s="48"/>
      <c r="J178" s="50"/>
      <c r="K178" s="50"/>
      <c r="L178" s="48"/>
      <c r="M178" s="51">
        <f>R178+U178+X178+Y178+AE178+AG178+AH178</f>
        <v>100</v>
      </c>
      <c r="N178" s="52"/>
      <c r="O178" s="53">
        <f>AVERAGE(O176:O177)</f>
        <v>35</v>
      </c>
      <c r="P178" s="87">
        <f>U178*17+X178*37+Y178*17+AG178*29+AE178*8</f>
        <v>133.85000000000005</v>
      </c>
      <c r="Q178" s="87">
        <f>(U178*4)+(X178*9)+(Y178*4)+(AG178*7)+(AE178*2)</f>
        <v>31.900000000000009</v>
      </c>
      <c r="R178" s="88">
        <f>AVERAGE(R176:R177)</f>
        <v>91.05</v>
      </c>
      <c r="S178" s="48">
        <v>6.25</v>
      </c>
      <c r="T178" s="52">
        <f>AVERAGE(T176:T177)</f>
        <v>0.27200000000000002</v>
      </c>
      <c r="U178" s="89">
        <f>S178*T178</f>
        <v>1.7000000000000002</v>
      </c>
      <c r="V178" s="52">
        <f>U178</f>
        <v>1.7000000000000002</v>
      </c>
      <c r="W178" s="7">
        <v>0</v>
      </c>
      <c r="X178" s="98">
        <f>AVERAGE(X176:X177)</f>
        <v>0.6</v>
      </c>
      <c r="Y178" s="66">
        <f>100-R178-U178-X178-AE178-AH178</f>
        <v>3.9500000000000028</v>
      </c>
      <c r="Z178" s="52"/>
      <c r="AA178" s="23"/>
      <c r="AB178" s="23"/>
      <c r="AC178" s="23"/>
      <c r="AD178" s="23"/>
      <c r="AE178" s="88">
        <f>AF178</f>
        <v>1.95</v>
      </c>
      <c r="AF178" s="51">
        <f>AVERAGE(AF176:AF177)</f>
        <v>1.95</v>
      </c>
      <c r="AG178" s="23">
        <v>0</v>
      </c>
      <c r="AH178" s="88">
        <f>AVERAGE(AH176:AH177)</f>
        <v>0.75</v>
      </c>
      <c r="AI178" s="88">
        <f>AVERAGE(AI176:AI177)</f>
        <v>84</v>
      </c>
      <c r="AJ178" s="88">
        <f>AVERAGE(AJ176:AJ177)</f>
        <v>1.5499999999999998</v>
      </c>
      <c r="AK178" s="88">
        <f>AVERAGE(AK176:AK177)</f>
        <v>0.2</v>
      </c>
      <c r="AL178" s="52"/>
      <c r="AM178" s="52"/>
      <c r="AN178" s="26"/>
      <c r="AO178" s="89">
        <f>AR178+(AS178/12)</f>
        <v>94.5</v>
      </c>
      <c r="AP178" s="51"/>
      <c r="AQ178" s="52"/>
      <c r="AR178" s="51">
        <f>AVERAGE(AR176:AR177)</f>
        <v>0</v>
      </c>
      <c r="AS178" s="52">
        <f>AU178</f>
        <v>1134</v>
      </c>
      <c r="AT178" s="27"/>
      <c r="AU178" s="52">
        <f>AVERAGE(AU176:AU177)</f>
        <v>1134</v>
      </c>
      <c r="AV178" s="27"/>
      <c r="AW178" s="27"/>
      <c r="AX178" s="48"/>
      <c r="AY178" s="27"/>
      <c r="AZ178" s="27"/>
      <c r="BA178" s="67">
        <v>0</v>
      </c>
      <c r="BB178" s="27"/>
      <c r="BC178" s="23"/>
      <c r="BD178" s="25"/>
      <c r="BE178" s="25"/>
      <c r="BF178" s="25"/>
      <c r="BG178" s="25"/>
      <c r="BH178" s="92"/>
      <c r="BI178" s="26"/>
      <c r="BJ178" s="26"/>
      <c r="BK178" s="26"/>
      <c r="BL178" s="26"/>
      <c r="BM178" s="26"/>
      <c r="BN178" s="27"/>
      <c r="BO178" s="89">
        <f>AVERAGE(BO176:BO177)</f>
        <v>4.4999999999999998E-2</v>
      </c>
      <c r="BP178" s="89">
        <f>AVERAGE(BP176:BP177)</f>
        <v>0.11</v>
      </c>
      <c r="BQ178" s="89">
        <f>AVERAGE(BQ176:BQ177)</f>
        <v>0.35</v>
      </c>
      <c r="BR178" s="89">
        <v>8.7999999999999995E-2</v>
      </c>
      <c r="BS178" s="48"/>
      <c r="BT178" s="84">
        <v>30</v>
      </c>
      <c r="BU178" s="48"/>
      <c r="BV178" s="48"/>
      <c r="BW178" s="48"/>
      <c r="BX178" s="27"/>
      <c r="BY178" s="27"/>
      <c r="BZ178" s="23"/>
      <c r="CA178" s="71">
        <v>0</v>
      </c>
      <c r="CB178" s="71">
        <f>CC178</f>
        <v>32.5</v>
      </c>
      <c r="CC178" s="52">
        <f>AVERAGE(CC176:CC177)</f>
        <v>32.5</v>
      </c>
      <c r="CD178" s="25"/>
      <c r="CE178" s="25"/>
      <c r="CF178" s="25"/>
      <c r="CG178" s="23"/>
      <c r="CH178" s="25"/>
      <c r="CI178" s="25"/>
      <c r="CJ178" s="27"/>
      <c r="CK178" s="26"/>
      <c r="CL178" s="26"/>
      <c r="CM178" s="26"/>
      <c r="CN178" s="26"/>
      <c r="CO178" s="24"/>
      <c r="CP178" s="24"/>
      <c r="CQ178" s="25"/>
      <c r="CR178" s="24"/>
      <c r="CS178" s="25"/>
      <c r="CT178" s="24"/>
      <c r="CU178" s="25"/>
      <c r="CV178" s="25"/>
      <c r="CW178" s="25"/>
      <c r="CX178" s="26"/>
      <c r="CY178" s="26"/>
      <c r="CZ178" s="24"/>
      <c r="DA178" s="25"/>
      <c r="DB178" s="26"/>
      <c r="DC178" s="25"/>
      <c r="DD178" s="25"/>
      <c r="DE178" s="25"/>
      <c r="DF178" s="26"/>
      <c r="DG178" s="26"/>
      <c r="DH178" s="25"/>
      <c r="DI178" s="25"/>
      <c r="DJ178" s="25"/>
      <c r="DK178" s="25"/>
      <c r="DL178" s="25"/>
      <c r="DM178" s="26"/>
      <c r="DN178" s="26"/>
      <c r="DO178" s="25"/>
      <c r="DP178" s="27"/>
      <c r="DQ178" s="27"/>
      <c r="DR178" s="27"/>
      <c r="DS178" s="27"/>
      <c r="DT178" s="27"/>
      <c r="DU178" s="27"/>
      <c r="DV178" s="27"/>
      <c r="DW178" s="27"/>
      <c r="DX178" s="27"/>
      <c r="DY178" s="27"/>
      <c r="DZ178" s="27"/>
      <c r="EA178" s="27"/>
      <c r="EB178" s="27"/>
      <c r="EC178" s="27"/>
      <c r="ED178" s="27"/>
      <c r="EE178" s="27"/>
      <c r="EF178" s="27"/>
      <c r="EG178" s="27"/>
      <c r="EH178" s="20"/>
      <c r="EI178" s="20"/>
      <c r="EJ178" s="20"/>
      <c r="EK178" s="20"/>
      <c r="EL178" s="20"/>
      <c r="EM178" s="20"/>
      <c r="EN178" s="20"/>
      <c r="EO178" s="20"/>
      <c r="EP178" s="20"/>
    </row>
    <row r="179" spans="1:146" s="13" customFormat="1">
      <c r="A179" s="93"/>
      <c r="B179" s="94"/>
      <c r="C179" s="94"/>
      <c r="D179" s="94"/>
      <c r="E179" s="94"/>
      <c r="F179" s="94"/>
      <c r="G179" s="94"/>
      <c r="H179" s="95"/>
      <c r="I179" s="94"/>
      <c r="J179" s="96"/>
      <c r="K179" s="96"/>
      <c r="L179" s="94"/>
      <c r="M179" s="172"/>
      <c r="N179" s="94"/>
      <c r="O179" s="97"/>
      <c r="P179" s="84" t="s">
        <v>1349</v>
      </c>
      <c r="Q179" s="84" t="s">
        <v>1349</v>
      </c>
      <c r="R179" s="84" t="s">
        <v>1349</v>
      </c>
      <c r="S179" s="94"/>
      <c r="T179" s="94"/>
      <c r="U179" s="84"/>
      <c r="V179" s="94" t="s">
        <v>301</v>
      </c>
      <c r="W179" s="94" t="s">
        <v>416</v>
      </c>
      <c r="X179" s="85"/>
      <c r="Y179" s="85" t="s">
        <v>301</v>
      </c>
      <c r="Z179" s="48"/>
      <c r="AA179" s="48"/>
      <c r="AB179" s="48"/>
      <c r="AC179" s="48"/>
      <c r="AD179" s="48"/>
      <c r="AE179" s="84" t="s">
        <v>648</v>
      </c>
      <c r="AF179" s="94"/>
      <c r="AG179" s="94" t="s">
        <v>647</v>
      </c>
      <c r="AH179" s="84" t="s">
        <v>648</v>
      </c>
      <c r="AI179" s="84" t="s">
        <v>648</v>
      </c>
      <c r="AJ179" s="84" t="s">
        <v>648</v>
      </c>
      <c r="AK179" s="84" t="s">
        <v>648</v>
      </c>
      <c r="AL179" s="48"/>
      <c r="AM179" s="48"/>
      <c r="AN179" s="48"/>
      <c r="AO179" s="84" t="s">
        <v>648</v>
      </c>
      <c r="AP179" s="94"/>
      <c r="AQ179" s="94"/>
      <c r="AR179" s="94"/>
      <c r="AS179" s="94" t="s">
        <v>301</v>
      </c>
      <c r="AT179" s="94"/>
      <c r="AU179" s="94"/>
      <c r="AV179" s="48"/>
      <c r="AW179" s="48"/>
      <c r="AX179" s="48"/>
      <c r="AY179" s="48"/>
      <c r="AZ179" s="48"/>
      <c r="BA179" s="84" t="s">
        <v>647</v>
      </c>
      <c r="BB179" s="94"/>
      <c r="BC179" s="94"/>
      <c r="BD179" s="48"/>
      <c r="BE179" s="48"/>
      <c r="BF179" s="48"/>
      <c r="BG179" s="48"/>
      <c r="BH179" s="48"/>
      <c r="BI179" s="48"/>
      <c r="BJ179" s="48"/>
      <c r="BK179" s="48"/>
      <c r="BL179" s="48"/>
      <c r="BM179" s="48"/>
      <c r="BN179" s="48"/>
      <c r="BO179" s="84" t="s">
        <v>301</v>
      </c>
      <c r="BP179" s="84" t="s">
        <v>301</v>
      </c>
      <c r="BQ179" s="84" t="s">
        <v>301</v>
      </c>
      <c r="BR179" s="84" t="s">
        <v>1315</v>
      </c>
      <c r="BS179" s="94"/>
      <c r="BT179" s="84" t="s">
        <v>1315</v>
      </c>
      <c r="BU179" s="94"/>
      <c r="BV179" s="94"/>
      <c r="BW179" s="94"/>
      <c r="BX179" s="94"/>
      <c r="BY179" s="94"/>
      <c r="BZ179" s="94"/>
      <c r="CA179" s="84" t="s">
        <v>1315</v>
      </c>
      <c r="CB179" s="84" t="s">
        <v>301</v>
      </c>
      <c r="CC179" s="94"/>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row>
    <row r="180" spans="1:146" s="13" customFormat="1">
      <c r="A180" s="48" t="s">
        <v>912</v>
      </c>
      <c r="B180" s="48">
        <v>1</v>
      </c>
      <c r="C180" s="48" t="s">
        <v>375</v>
      </c>
      <c r="D180" s="48" t="s">
        <v>389</v>
      </c>
      <c r="E180" s="48">
        <v>1</v>
      </c>
      <c r="F180" s="48" t="s">
        <v>913</v>
      </c>
      <c r="G180" s="48" t="s">
        <v>914</v>
      </c>
      <c r="H180" s="49" t="s">
        <v>454</v>
      </c>
      <c r="I180" s="48">
        <v>2</v>
      </c>
      <c r="J180" s="50" t="s">
        <v>439</v>
      </c>
      <c r="K180" s="50" t="s">
        <v>915</v>
      </c>
      <c r="L180" s="48" t="s">
        <v>916</v>
      </c>
      <c r="M180" s="51"/>
      <c r="N180" s="48"/>
      <c r="O180" s="53">
        <v>59</v>
      </c>
      <c r="P180" s="87"/>
      <c r="Q180" s="87"/>
      <c r="R180" s="84">
        <v>84.3</v>
      </c>
      <c r="S180" s="48">
        <v>6.25</v>
      </c>
      <c r="T180" s="8">
        <f>U180/S180</f>
        <v>0.57600000000000007</v>
      </c>
      <c r="U180" s="84">
        <v>3.6</v>
      </c>
      <c r="V180" s="48"/>
      <c r="W180" s="48"/>
      <c r="X180" s="85">
        <v>0.3</v>
      </c>
      <c r="Y180" s="85"/>
      <c r="Z180" s="48"/>
      <c r="AA180" s="48"/>
      <c r="AB180" s="48"/>
      <c r="AC180" s="48"/>
      <c r="AD180" s="48"/>
      <c r="AE180" s="84"/>
      <c r="AF180" s="48"/>
      <c r="AG180" s="48"/>
      <c r="AH180" s="84">
        <v>1.4</v>
      </c>
      <c r="AI180" s="84">
        <v>19</v>
      </c>
      <c r="AJ180" s="84">
        <v>1</v>
      </c>
      <c r="AK180" s="84"/>
      <c r="AL180" s="48"/>
      <c r="AM180" s="48"/>
      <c r="AN180" s="48"/>
      <c r="AO180" s="84"/>
      <c r="AP180" s="48"/>
      <c r="AQ180" s="48"/>
      <c r="AR180" s="48">
        <v>0</v>
      </c>
      <c r="AS180" s="48"/>
      <c r="AT180" s="48"/>
      <c r="AU180" s="48"/>
      <c r="AV180" s="48"/>
      <c r="AW180" s="48"/>
      <c r="AX180" s="48"/>
      <c r="AY180" s="48"/>
      <c r="AZ180" s="48"/>
      <c r="BA180" s="84"/>
      <c r="BB180" s="48"/>
      <c r="BC180" s="48"/>
      <c r="BD180" s="48"/>
      <c r="BE180" s="48"/>
      <c r="BF180" s="48"/>
      <c r="BG180" s="48"/>
      <c r="BH180" s="48"/>
      <c r="BI180" s="48"/>
      <c r="BJ180" s="48"/>
      <c r="BK180" s="48"/>
      <c r="BL180" s="48"/>
      <c r="BM180" s="48"/>
      <c r="BN180" s="48"/>
      <c r="BO180" s="84"/>
      <c r="BP180" s="84">
        <v>0.23</v>
      </c>
      <c r="BQ180" s="84">
        <v>2.4</v>
      </c>
      <c r="BR180" s="84"/>
      <c r="BS180" s="48"/>
      <c r="BT180" s="84"/>
      <c r="BU180" s="48"/>
      <c r="BV180" s="48"/>
      <c r="BW180" s="48"/>
      <c r="BX180" s="48"/>
      <c r="BY180" s="48"/>
      <c r="BZ180" s="48"/>
      <c r="CA180" s="84"/>
      <c r="CB180" s="84"/>
      <c r="CC180" s="48">
        <v>53</v>
      </c>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row>
    <row r="181" spans="1:146" s="13" customFormat="1">
      <c r="A181" s="48" t="s">
        <v>912</v>
      </c>
      <c r="B181" s="48">
        <v>2</v>
      </c>
      <c r="C181" s="48" t="s">
        <v>375</v>
      </c>
      <c r="D181" s="48" t="s">
        <v>389</v>
      </c>
      <c r="E181" s="48">
        <v>1</v>
      </c>
      <c r="F181" s="48" t="s">
        <v>913</v>
      </c>
      <c r="G181" s="48" t="s">
        <v>914</v>
      </c>
      <c r="H181" s="49" t="s">
        <v>454</v>
      </c>
      <c r="I181" s="48">
        <v>2</v>
      </c>
      <c r="J181" s="50" t="s">
        <v>456</v>
      </c>
      <c r="K181" s="50" t="s">
        <v>917</v>
      </c>
      <c r="L181" s="48" t="s">
        <v>918</v>
      </c>
      <c r="M181" s="51"/>
      <c r="N181" s="48"/>
      <c r="O181" s="53">
        <v>80</v>
      </c>
      <c r="P181" s="87"/>
      <c r="Q181" s="87"/>
      <c r="R181" s="84">
        <v>80</v>
      </c>
      <c r="S181" s="48">
        <v>6.25</v>
      </c>
      <c r="T181" s="8">
        <f>U181/S181</f>
        <v>0.624</v>
      </c>
      <c r="U181" s="84">
        <v>3.9</v>
      </c>
      <c r="V181" s="48"/>
      <c r="W181" s="48"/>
      <c r="X181" s="85">
        <v>1</v>
      </c>
      <c r="Y181" s="85"/>
      <c r="Z181" s="48"/>
      <c r="AA181" s="48"/>
      <c r="AB181" s="48"/>
      <c r="AC181" s="48"/>
      <c r="AD181" s="48"/>
      <c r="AE181" s="84"/>
      <c r="AF181" s="48">
        <v>3.6</v>
      </c>
      <c r="AG181" s="48"/>
      <c r="AH181" s="84">
        <v>1.2</v>
      </c>
      <c r="AI181" s="84">
        <v>73</v>
      </c>
      <c r="AJ181" s="84">
        <v>2</v>
      </c>
      <c r="AK181" s="84"/>
      <c r="AL181" s="48"/>
      <c r="AM181" s="48"/>
      <c r="AN181" s="48"/>
      <c r="AO181" s="84"/>
      <c r="AP181" s="48"/>
      <c r="AQ181" s="48">
        <v>428</v>
      </c>
      <c r="AR181" s="48">
        <v>0</v>
      </c>
      <c r="AS181" s="48"/>
      <c r="AT181" s="48"/>
      <c r="AU181" s="48">
        <v>2565</v>
      </c>
      <c r="AV181" s="48"/>
      <c r="AW181" s="48"/>
      <c r="AX181" s="48"/>
      <c r="AY181" s="48"/>
      <c r="AZ181" s="48"/>
      <c r="BA181" s="84"/>
      <c r="BB181" s="48"/>
      <c r="BC181" s="48"/>
      <c r="BD181" s="48"/>
      <c r="BE181" s="48"/>
      <c r="BF181" s="48"/>
      <c r="BG181" s="48"/>
      <c r="BH181" s="48"/>
      <c r="BI181" s="48"/>
      <c r="BJ181" s="48"/>
      <c r="BK181" s="48"/>
      <c r="BL181" s="48"/>
      <c r="BM181" s="48"/>
      <c r="BN181" s="48"/>
      <c r="BO181" s="84">
        <v>0.2</v>
      </c>
      <c r="BP181" s="84">
        <v>0.18</v>
      </c>
      <c r="BQ181" s="84">
        <v>1.4</v>
      </c>
      <c r="BR181" s="84"/>
      <c r="BS181" s="48"/>
      <c r="BT181" s="84"/>
      <c r="BU181" s="48"/>
      <c r="BV181" s="48"/>
      <c r="BW181" s="48"/>
      <c r="BX181" s="48"/>
      <c r="BY181" s="48"/>
      <c r="BZ181" s="48"/>
      <c r="CA181" s="84"/>
      <c r="CB181" s="84"/>
      <c r="CC181" s="48">
        <v>11</v>
      </c>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row>
    <row r="182" spans="1:146" s="19" customFormat="1" ht="14.25" customHeight="1">
      <c r="A182" s="86" t="s">
        <v>912</v>
      </c>
      <c r="B182" s="48" t="s">
        <v>646</v>
      </c>
      <c r="C182" s="48"/>
      <c r="D182" s="48"/>
      <c r="E182" s="48"/>
      <c r="F182" s="48" t="s">
        <v>913</v>
      </c>
      <c r="G182" s="48" t="s">
        <v>914</v>
      </c>
      <c r="H182" s="49" t="s">
        <v>454</v>
      </c>
      <c r="I182" s="48"/>
      <c r="J182" s="50"/>
      <c r="K182" s="50"/>
      <c r="L182" s="48"/>
      <c r="M182" s="51">
        <f>R182+U182+X182+Y182+AE182+AG182+AH182</f>
        <v>100</v>
      </c>
      <c r="N182" s="52"/>
      <c r="O182" s="53">
        <f>AVERAGE(O180:O181)</f>
        <v>69.5</v>
      </c>
      <c r="P182" s="87">
        <f>U182*17+X182*37+Y182*17+AG182*29+AE182*8</f>
        <v>261.94999999999987</v>
      </c>
      <c r="Q182" s="87">
        <f>(U182*4)+(X182*9)+(Y182*4)+(AG182*7)+(AE182*2)</f>
        <v>62.249999999999979</v>
      </c>
      <c r="R182" s="88">
        <f>AVERAGE(R180:R181)</f>
        <v>82.15</v>
      </c>
      <c r="S182" s="48">
        <v>6.25</v>
      </c>
      <c r="T182" s="52">
        <f>AVERAGE(T180:T181)</f>
        <v>0.60000000000000009</v>
      </c>
      <c r="U182" s="89">
        <f>S182*T182</f>
        <v>3.7500000000000004</v>
      </c>
      <c r="V182" s="52">
        <f>U182</f>
        <v>3.7500000000000004</v>
      </c>
      <c r="W182" s="7">
        <v>0</v>
      </c>
      <c r="X182" s="98">
        <f>AVERAGE(X180:X181)</f>
        <v>0.65</v>
      </c>
      <c r="Y182" s="66">
        <f>100-R182-U182-X182-AE182-AH182</f>
        <v>8.5499999999999936</v>
      </c>
      <c r="Z182" s="52"/>
      <c r="AA182" s="23"/>
      <c r="AB182" s="23"/>
      <c r="AC182" s="23"/>
      <c r="AD182" s="23"/>
      <c r="AE182" s="88">
        <f>AF182</f>
        <v>3.6</v>
      </c>
      <c r="AF182" s="51">
        <f>AVERAGE(AF180:AF181)</f>
        <v>3.6</v>
      </c>
      <c r="AG182" s="23">
        <v>0</v>
      </c>
      <c r="AH182" s="88">
        <f>AVERAGE(AH180:AH181)</f>
        <v>1.2999999999999998</v>
      </c>
      <c r="AI182" s="88">
        <f>AVERAGE(AI180:AI181)</f>
        <v>46</v>
      </c>
      <c r="AJ182" s="88">
        <f>AVERAGE(AJ180:AJ181)</f>
        <v>1.5</v>
      </c>
      <c r="AK182" s="88">
        <v>0.1</v>
      </c>
      <c r="AL182" s="52"/>
      <c r="AM182" s="52"/>
      <c r="AN182" s="26"/>
      <c r="AO182" s="89">
        <f>AR182+(AS182/12)</f>
        <v>213.75</v>
      </c>
      <c r="AP182" s="51"/>
      <c r="AQ182" s="52"/>
      <c r="AR182" s="51">
        <f>AVERAGE(AR180:AR181)</f>
        <v>0</v>
      </c>
      <c r="AS182" s="52">
        <f>AU182</f>
        <v>2565</v>
      </c>
      <c r="AT182" s="27"/>
      <c r="AU182" s="52">
        <f>AVERAGE(AU180:AU181)</f>
        <v>2565</v>
      </c>
      <c r="AV182" s="27"/>
      <c r="AW182" s="27"/>
      <c r="AX182" s="48"/>
      <c r="AY182" s="27"/>
      <c r="AZ182" s="27"/>
      <c r="BA182" s="67">
        <v>0</v>
      </c>
      <c r="BB182" s="27"/>
      <c r="BC182" s="23"/>
      <c r="BD182" s="25"/>
      <c r="BE182" s="25"/>
      <c r="BF182" s="25"/>
      <c r="BG182" s="25"/>
      <c r="BH182" s="92"/>
      <c r="BI182" s="26"/>
      <c r="BJ182" s="26"/>
      <c r="BK182" s="26"/>
      <c r="BL182" s="26"/>
      <c r="BM182" s="26"/>
      <c r="BN182" s="27"/>
      <c r="BO182" s="89">
        <f>AVERAGE(BO180:BO181)</f>
        <v>0.2</v>
      </c>
      <c r="BP182" s="89">
        <f>AVERAGE(BP180:BP181)</f>
        <v>0.20500000000000002</v>
      </c>
      <c r="BQ182" s="89">
        <f>AVERAGE(BQ180:BQ181)</f>
        <v>1.9</v>
      </c>
      <c r="BR182" s="84">
        <v>6.6000000000000003E-2</v>
      </c>
      <c r="BS182" s="48"/>
      <c r="BT182" s="84">
        <v>14</v>
      </c>
      <c r="BU182" s="48"/>
      <c r="BV182" s="48"/>
      <c r="BW182" s="48"/>
      <c r="BX182" s="48"/>
      <c r="BY182" s="48"/>
      <c r="BZ182" s="23"/>
      <c r="CA182" s="71">
        <v>0</v>
      </c>
      <c r="CB182" s="71">
        <f>CC182</f>
        <v>32</v>
      </c>
      <c r="CC182" s="52">
        <f>AVERAGE(CC180:CC181)</f>
        <v>32</v>
      </c>
      <c r="CD182" s="25"/>
      <c r="CE182" s="25"/>
      <c r="CF182" s="25"/>
      <c r="CG182" s="23"/>
      <c r="CH182" s="25"/>
      <c r="CI182" s="25"/>
      <c r="CJ182" s="27"/>
      <c r="CK182" s="26"/>
      <c r="CL182" s="26"/>
      <c r="CM182" s="26"/>
      <c r="CN182" s="26"/>
      <c r="CO182" s="24"/>
      <c r="CP182" s="24"/>
      <c r="CQ182" s="25"/>
      <c r="CR182" s="24"/>
      <c r="CS182" s="25"/>
      <c r="CT182" s="24"/>
      <c r="CU182" s="25"/>
      <c r="CV182" s="25"/>
      <c r="CW182" s="25"/>
      <c r="CX182" s="26"/>
      <c r="CY182" s="26"/>
      <c r="CZ182" s="24"/>
      <c r="DA182" s="25"/>
      <c r="DB182" s="26"/>
      <c r="DC182" s="25"/>
      <c r="DD182" s="25"/>
      <c r="DE182" s="25"/>
      <c r="DF182" s="26"/>
      <c r="DG182" s="26"/>
      <c r="DH182" s="25"/>
      <c r="DI182" s="25"/>
      <c r="DJ182" s="25"/>
      <c r="DK182" s="25"/>
      <c r="DL182" s="25"/>
      <c r="DM182" s="26"/>
      <c r="DN182" s="26"/>
      <c r="DO182" s="25"/>
      <c r="DP182" s="27"/>
      <c r="DQ182" s="27"/>
      <c r="DR182" s="27"/>
      <c r="DS182" s="27"/>
      <c r="DT182" s="27"/>
      <c r="DU182" s="27"/>
      <c r="DV182" s="27"/>
      <c r="DW182" s="27"/>
      <c r="DX182" s="27"/>
      <c r="DY182" s="27"/>
      <c r="DZ182" s="27"/>
      <c r="EA182" s="27"/>
      <c r="EB182" s="27"/>
      <c r="EC182" s="27"/>
      <c r="ED182" s="27"/>
      <c r="EE182" s="27"/>
      <c r="EF182" s="27"/>
      <c r="EG182" s="27"/>
      <c r="EH182" s="20"/>
      <c r="EI182" s="20"/>
      <c r="EJ182" s="20"/>
      <c r="EK182" s="20"/>
      <c r="EL182" s="20"/>
      <c r="EM182" s="20"/>
      <c r="EN182" s="20"/>
      <c r="EO182" s="20"/>
      <c r="EP182" s="20"/>
    </row>
    <row r="183" spans="1:146" s="13" customFormat="1">
      <c r="A183" s="93"/>
      <c r="B183" s="94"/>
      <c r="C183" s="94"/>
      <c r="D183" s="94"/>
      <c r="E183" s="94"/>
      <c r="F183" s="94"/>
      <c r="G183" s="94"/>
      <c r="H183" s="95"/>
      <c r="I183" s="94"/>
      <c r="J183" s="96"/>
      <c r="K183" s="96"/>
      <c r="L183" s="94"/>
      <c r="M183" s="172"/>
      <c r="N183" s="94"/>
      <c r="O183" s="97"/>
      <c r="P183" s="84" t="s">
        <v>1349</v>
      </c>
      <c r="Q183" s="84" t="s">
        <v>1349</v>
      </c>
      <c r="R183" s="84" t="s">
        <v>1349</v>
      </c>
      <c r="S183" s="94"/>
      <c r="T183" s="94"/>
      <c r="U183" s="84"/>
      <c r="V183" s="94" t="s">
        <v>301</v>
      </c>
      <c r="W183" s="94" t="s">
        <v>416</v>
      </c>
      <c r="X183" s="85"/>
      <c r="Y183" s="85" t="s">
        <v>301</v>
      </c>
      <c r="Z183" s="48"/>
      <c r="AA183" s="48"/>
      <c r="AB183" s="48"/>
      <c r="AC183" s="48"/>
      <c r="AD183" s="48"/>
      <c r="AE183" s="84" t="s">
        <v>301</v>
      </c>
      <c r="AF183" s="94"/>
      <c r="AG183" s="94" t="s">
        <v>647</v>
      </c>
      <c r="AH183" s="84" t="s">
        <v>648</v>
      </c>
      <c r="AI183" s="84" t="s">
        <v>648</v>
      </c>
      <c r="AJ183" s="84" t="s">
        <v>648</v>
      </c>
      <c r="AK183" s="84" t="s">
        <v>1235</v>
      </c>
      <c r="AL183" s="48"/>
      <c r="AM183" s="48"/>
      <c r="AN183" s="48"/>
      <c r="AO183" s="84" t="s">
        <v>301</v>
      </c>
      <c r="AP183" s="94"/>
      <c r="AQ183" s="94"/>
      <c r="AR183" s="94"/>
      <c r="AS183" s="94" t="s">
        <v>301</v>
      </c>
      <c r="AT183" s="94"/>
      <c r="AU183" s="94"/>
      <c r="AV183" s="48"/>
      <c r="AW183" s="48"/>
      <c r="AX183" s="48"/>
      <c r="AY183" s="48"/>
      <c r="AZ183" s="48"/>
      <c r="BA183" s="84" t="s">
        <v>647</v>
      </c>
      <c r="BB183" s="94"/>
      <c r="BC183" s="94"/>
      <c r="BD183" s="48"/>
      <c r="BE183" s="48"/>
      <c r="BF183" s="48"/>
      <c r="BG183" s="48"/>
      <c r="BH183" s="48"/>
      <c r="BI183" s="48"/>
      <c r="BJ183" s="48"/>
      <c r="BK183" s="48"/>
      <c r="BL183" s="48"/>
      <c r="BM183" s="48"/>
      <c r="BN183" s="48"/>
      <c r="BO183" s="84" t="s">
        <v>1275</v>
      </c>
      <c r="BP183" s="84" t="s">
        <v>301</v>
      </c>
      <c r="BQ183" s="84" t="s">
        <v>301</v>
      </c>
      <c r="BR183" s="84" t="s">
        <v>1235</v>
      </c>
      <c r="BS183" s="94"/>
      <c r="BT183" s="84" t="s">
        <v>1235</v>
      </c>
      <c r="BU183" s="94"/>
      <c r="BV183" s="94"/>
      <c r="BW183" s="94"/>
      <c r="BX183" s="94"/>
      <c r="BY183" s="94"/>
      <c r="BZ183" s="94"/>
      <c r="CA183" s="84" t="s">
        <v>1235</v>
      </c>
      <c r="CB183" s="84" t="s">
        <v>301</v>
      </c>
      <c r="CC183" s="94"/>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row>
    <row r="184" spans="1:146" s="13" customFormat="1">
      <c r="A184" s="48" t="s">
        <v>919</v>
      </c>
      <c r="B184" s="48">
        <v>1</v>
      </c>
      <c r="C184" s="48" t="s">
        <v>375</v>
      </c>
      <c r="D184" s="48" t="s">
        <v>389</v>
      </c>
      <c r="E184" s="48">
        <v>1</v>
      </c>
      <c r="F184" s="48" t="s">
        <v>920</v>
      </c>
      <c r="G184" s="48" t="s">
        <v>1304</v>
      </c>
      <c r="H184" s="49" t="s">
        <v>853</v>
      </c>
      <c r="I184" s="48">
        <v>1</v>
      </c>
      <c r="J184" s="50" t="s">
        <v>439</v>
      </c>
      <c r="K184" s="50" t="s">
        <v>921</v>
      </c>
      <c r="L184" s="48" t="s">
        <v>922</v>
      </c>
      <c r="M184" s="51"/>
      <c r="N184" s="48"/>
      <c r="O184" s="53">
        <v>23</v>
      </c>
      <c r="P184" s="87"/>
      <c r="Q184" s="87"/>
      <c r="R184" s="84">
        <v>93.3</v>
      </c>
      <c r="S184" s="48">
        <v>6.25</v>
      </c>
      <c r="T184" s="8">
        <f>U184/S184</f>
        <v>0.30399999999999999</v>
      </c>
      <c r="U184" s="84">
        <v>1.9</v>
      </c>
      <c r="V184" s="48"/>
      <c r="W184" s="48"/>
      <c r="X184" s="85">
        <v>0.2</v>
      </c>
      <c r="Y184" s="85"/>
      <c r="Z184" s="48"/>
      <c r="AA184" s="48"/>
      <c r="AB184" s="48"/>
      <c r="AC184" s="48"/>
      <c r="AD184" s="48"/>
      <c r="AE184" s="84"/>
      <c r="AF184" s="48">
        <v>2.1</v>
      </c>
      <c r="AG184" s="48"/>
      <c r="AH184" s="84">
        <v>1</v>
      </c>
      <c r="AI184" s="84">
        <v>115</v>
      </c>
      <c r="AJ184" s="84">
        <v>1.3</v>
      </c>
      <c r="AK184" s="84">
        <v>0.5</v>
      </c>
      <c r="AL184" s="48"/>
      <c r="AM184" s="48"/>
      <c r="AN184" s="48"/>
      <c r="AO184" s="84"/>
      <c r="AP184" s="48"/>
      <c r="AQ184" s="48">
        <v>384</v>
      </c>
      <c r="AR184" s="48">
        <v>0</v>
      </c>
      <c r="AS184" s="48"/>
      <c r="AT184" s="48"/>
      <c r="AU184" s="48">
        <v>2306</v>
      </c>
      <c r="AV184" s="48"/>
      <c r="AW184" s="48"/>
      <c r="AX184" s="48"/>
      <c r="AY184" s="48"/>
      <c r="AZ184" s="48"/>
      <c r="BA184" s="84"/>
      <c r="BB184" s="48"/>
      <c r="BC184" s="48"/>
      <c r="BD184" s="48"/>
      <c r="BE184" s="48"/>
      <c r="BF184" s="48"/>
      <c r="BG184" s="48"/>
      <c r="BH184" s="48"/>
      <c r="BI184" s="48"/>
      <c r="BJ184" s="48"/>
      <c r="BK184" s="48"/>
      <c r="BL184" s="48"/>
      <c r="BM184" s="48"/>
      <c r="BN184" s="48"/>
      <c r="BO184" s="84">
        <v>0.05</v>
      </c>
      <c r="BP184" s="84">
        <v>0.24</v>
      </c>
      <c r="BQ184" s="84">
        <v>0.6</v>
      </c>
      <c r="BR184" s="84"/>
      <c r="BS184" s="48"/>
      <c r="BT184" s="84"/>
      <c r="BU184" s="48"/>
      <c r="BV184" s="48"/>
      <c r="BW184" s="48"/>
      <c r="BX184" s="48"/>
      <c r="BY184" s="48"/>
      <c r="BZ184" s="48"/>
      <c r="CA184" s="84"/>
      <c r="CB184" s="84"/>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row>
    <row r="185" spans="1:146" s="13" customFormat="1">
      <c r="A185" s="48" t="s">
        <v>919</v>
      </c>
      <c r="B185" s="48">
        <v>2</v>
      </c>
      <c r="C185" s="48" t="s">
        <v>375</v>
      </c>
      <c r="D185" s="48" t="s">
        <v>389</v>
      </c>
      <c r="E185" s="48">
        <v>1</v>
      </c>
      <c r="F185" s="48" t="s">
        <v>920</v>
      </c>
      <c r="G185" s="48" t="s">
        <v>1304</v>
      </c>
      <c r="H185" s="49" t="s">
        <v>853</v>
      </c>
      <c r="I185" s="48">
        <v>2</v>
      </c>
      <c r="J185" s="50" t="s">
        <v>441</v>
      </c>
      <c r="K185" s="50" t="s">
        <v>923</v>
      </c>
      <c r="L185" s="48" t="s">
        <v>924</v>
      </c>
      <c r="M185" s="51"/>
      <c r="N185" s="48">
        <v>70</v>
      </c>
      <c r="O185" s="53">
        <v>17</v>
      </c>
      <c r="P185" s="87"/>
      <c r="Q185" s="87"/>
      <c r="R185" s="84">
        <v>93.2</v>
      </c>
      <c r="S185" s="48">
        <v>6.25</v>
      </c>
      <c r="T185" s="8">
        <f>U185/S185</f>
        <v>0.22399999999999998</v>
      </c>
      <c r="U185" s="84">
        <v>1.4</v>
      </c>
      <c r="V185" s="48"/>
      <c r="W185" s="48"/>
      <c r="X185" s="85">
        <v>0.2</v>
      </c>
      <c r="Y185" s="85"/>
      <c r="Z185" s="48"/>
      <c r="AA185" s="48"/>
      <c r="AB185" s="48"/>
      <c r="AC185" s="48"/>
      <c r="AD185" s="48"/>
      <c r="AE185" s="84"/>
      <c r="AF185" s="48"/>
      <c r="AG185" s="48"/>
      <c r="AH185" s="84">
        <v>1</v>
      </c>
      <c r="AI185" s="84">
        <v>50</v>
      </c>
      <c r="AJ185" s="84">
        <v>0.7</v>
      </c>
      <c r="AK185" s="84">
        <v>0.75</v>
      </c>
      <c r="AL185" s="48"/>
      <c r="AM185" s="48"/>
      <c r="AN185" s="48"/>
      <c r="AO185" s="84"/>
      <c r="AP185" s="48"/>
      <c r="AQ185" s="48"/>
      <c r="AR185" s="48">
        <v>0</v>
      </c>
      <c r="AS185" s="48"/>
      <c r="AT185" s="48">
        <v>1</v>
      </c>
      <c r="AU185" s="48">
        <v>2681</v>
      </c>
      <c r="AV185" s="48"/>
      <c r="AW185" s="48"/>
      <c r="AX185" s="48"/>
      <c r="AY185" s="48"/>
      <c r="AZ185" s="48"/>
      <c r="BA185" s="84"/>
      <c r="BB185" s="48"/>
      <c r="BC185" s="48"/>
      <c r="BD185" s="48"/>
      <c r="BE185" s="48"/>
      <c r="BF185" s="48"/>
      <c r="BG185" s="48"/>
      <c r="BH185" s="48"/>
      <c r="BI185" s="48"/>
      <c r="BJ185" s="48"/>
      <c r="BK185" s="48"/>
      <c r="BL185" s="48"/>
      <c r="BM185" s="48"/>
      <c r="BN185" s="48"/>
      <c r="BO185" s="84">
        <v>0.09</v>
      </c>
      <c r="BP185" s="84">
        <v>7.0000000000000007E-2</v>
      </c>
      <c r="BQ185" s="84">
        <v>0.4</v>
      </c>
      <c r="BR185" s="84">
        <v>0.19400000000000001</v>
      </c>
      <c r="BS185" s="48">
        <v>0.19400000000000001</v>
      </c>
      <c r="BT185" s="84"/>
      <c r="BU185" s="48"/>
      <c r="BV185" s="48">
        <v>66</v>
      </c>
      <c r="BW185" s="48">
        <v>0</v>
      </c>
      <c r="BX185" s="48"/>
      <c r="BY185" s="48"/>
      <c r="BZ185" s="48"/>
      <c r="CA185" s="84">
        <v>0</v>
      </c>
      <c r="CB185" s="84"/>
      <c r="CC185" s="48">
        <v>26</v>
      </c>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row>
    <row r="186" spans="1:146" s="19" customFormat="1" ht="14.25" customHeight="1">
      <c r="A186" s="86" t="s">
        <v>919</v>
      </c>
      <c r="B186" s="48" t="s">
        <v>646</v>
      </c>
      <c r="C186" s="48"/>
      <c r="D186" s="48"/>
      <c r="E186" s="48"/>
      <c r="F186" s="48" t="s">
        <v>920</v>
      </c>
      <c r="G186" s="48" t="s">
        <v>1304</v>
      </c>
      <c r="H186" s="49" t="s">
        <v>853</v>
      </c>
      <c r="I186" s="48"/>
      <c r="J186" s="50"/>
      <c r="K186" s="50"/>
      <c r="L186" s="48"/>
      <c r="M186" s="51">
        <f>R186+U186+X186+Y186+AE186+AG186+AH186</f>
        <v>100</v>
      </c>
      <c r="N186" s="52">
        <f>AVERAGE(N184:N185)</f>
        <v>70</v>
      </c>
      <c r="O186" s="53">
        <f>AVERAGE(O184:O185)</f>
        <v>20</v>
      </c>
      <c r="P186" s="87">
        <f>U186*17+X186*37+Y186*17+AG186*29+AE186*8</f>
        <v>82.85</v>
      </c>
      <c r="Q186" s="87">
        <f>(U186*4)+(X186*9)+(Y186*4)+(AG186*7)+(AE186*2)</f>
        <v>19.799999999999997</v>
      </c>
      <c r="R186" s="88">
        <f>AVERAGE(R184:R185)</f>
        <v>93.25</v>
      </c>
      <c r="S186" s="48">
        <v>6.25</v>
      </c>
      <c r="T186" s="52">
        <f>AVERAGE(T184:T185)</f>
        <v>0.26400000000000001</v>
      </c>
      <c r="U186" s="89">
        <f>S186*T186</f>
        <v>1.6500000000000001</v>
      </c>
      <c r="V186" s="52">
        <f>U186</f>
        <v>1.6500000000000001</v>
      </c>
      <c r="W186" s="7">
        <v>0</v>
      </c>
      <c r="X186" s="98">
        <f>AVERAGE(X184:X185)</f>
        <v>0.2</v>
      </c>
      <c r="Y186" s="66">
        <f>100-R186-U186-X186-AE186-AH186</f>
        <v>1.7999999999999994</v>
      </c>
      <c r="Z186" s="52"/>
      <c r="AA186" s="23"/>
      <c r="AB186" s="23"/>
      <c r="AC186" s="23"/>
      <c r="AD186" s="23"/>
      <c r="AE186" s="88">
        <f>AF186</f>
        <v>2.1</v>
      </c>
      <c r="AF186" s="51">
        <f>AVERAGE(AF184:AF185)</f>
        <v>2.1</v>
      </c>
      <c r="AG186" s="23">
        <v>0</v>
      </c>
      <c r="AH186" s="88">
        <f>AVERAGE(AH184:AH185)</f>
        <v>1</v>
      </c>
      <c r="AI186" s="88">
        <f>AVERAGE(AI184:AI185)</f>
        <v>82.5</v>
      </c>
      <c r="AJ186" s="88">
        <f>AVERAGE(AJ184:AJ185)</f>
        <v>1</v>
      </c>
      <c r="AK186" s="88">
        <f>AVERAGE(AK184:AK185)</f>
        <v>0.625</v>
      </c>
      <c r="AL186" s="52"/>
      <c r="AM186" s="52"/>
      <c r="AN186" s="26"/>
      <c r="AO186" s="89">
        <f>AR186+(AS186/12)</f>
        <v>207.79166666666666</v>
      </c>
      <c r="AP186" s="51"/>
      <c r="AQ186" s="52"/>
      <c r="AR186" s="51">
        <f>AVERAGE(AR184:AR185)</f>
        <v>0</v>
      </c>
      <c r="AS186" s="52">
        <f>AU186</f>
        <v>2493.5</v>
      </c>
      <c r="AT186" s="27"/>
      <c r="AU186" s="52">
        <f>AVERAGE(AU184:AU185)</f>
        <v>2493.5</v>
      </c>
      <c r="AV186" s="27"/>
      <c r="AW186" s="27"/>
      <c r="AX186" s="48"/>
      <c r="AY186" s="27"/>
      <c r="AZ186" s="27"/>
      <c r="BA186" s="67">
        <v>0</v>
      </c>
      <c r="BB186" s="27"/>
      <c r="BC186" s="23"/>
      <c r="BD186" s="25"/>
      <c r="BE186" s="25"/>
      <c r="BF186" s="25"/>
      <c r="BG186" s="25"/>
      <c r="BH186" s="92"/>
      <c r="BI186" s="26"/>
      <c r="BJ186" s="26"/>
      <c r="BK186" s="26"/>
      <c r="BL186" s="26"/>
      <c r="BM186" s="26"/>
      <c r="BN186" s="27"/>
      <c r="BO186" s="89">
        <f>AVERAGE(BO184:BO185)</f>
        <v>7.0000000000000007E-2</v>
      </c>
      <c r="BP186" s="89">
        <f>AVERAGE(BP184:BP185)</f>
        <v>0.155</v>
      </c>
      <c r="BQ186" s="89">
        <f>AVERAGE(BQ184:BQ185)</f>
        <v>0.5</v>
      </c>
      <c r="BR186" s="84">
        <v>0.19400000000000001</v>
      </c>
      <c r="BS186" s="48">
        <v>0.19400000000000001</v>
      </c>
      <c r="BT186" s="84">
        <v>187</v>
      </c>
      <c r="BU186" s="48"/>
      <c r="BV186" s="48">
        <v>66</v>
      </c>
      <c r="BW186" s="48">
        <v>0</v>
      </c>
      <c r="BX186" s="48"/>
      <c r="BY186" s="48"/>
      <c r="BZ186" s="23"/>
      <c r="CA186" s="71">
        <v>0</v>
      </c>
      <c r="CB186" s="71">
        <f>CC186</f>
        <v>26</v>
      </c>
      <c r="CC186" s="52">
        <f>AVERAGE(CC184:CC185)</f>
        <v>26</v>
      </c>
      <c r="CD186" s="25"/>
      <c r="CE186" s="25"/>
      <c r="CF186" s="25"/>
      <c r="CG186" s="23"/>
      <c r="CH186" s="25"/>
      <c r="CI186" s="25"/>
      <c r="CJ186" s="27"/>
      <c r="CK186" s="26"/>
      <c r="CL186" s="26"/>
      <c r="CM186" s="26"/>
      <c r="CN186" s="26"/>
      <c r="CO186" s="24"/>
      <c r="CP186" s="24"/>
      <c r="CQ186" s="25"/>
      <c r="CR186" s="24"/>
      <c r="CS186" s="25"/>
      <c r="CT186" s="24"/>
      <c r="CU186" s="25"/>
      <c r="CV186" s="25"/>
      <c r="CW186" s="25"/>
      <c r="CX186" s="26"/>
      <c r="CY186" s="26"/>
      <c r="CZ186" s="24"/>
      <c r="DA186" s="25"/>
      <c r="DB186" s="26"/>
      <c r="DC186" s="25"/>
      <c r="DD186" s="25"/>
      <c r="DE186" s="25"/>
      <c r="DF186" s="26"/>
      <c r="DG186" s="26"/>
      <c r="DH186" s="25"/>
      <c r="DI186" s="25"/>
      <c r="DJ186" s="25"/>
      <c r="DK186" s="25"/>
      <c r="DL186" s="25"/>
      <c r="DM186" s="26"/>
      <c r="DN186" s="26"/>
      <c r="DO186" s="25"/>
      <c r="DP186" s="27"/>
      <c r="DQ186" s="27"/>
      <c r="DR186" s="27"/>
      <c r="DS186" s="27"/>
      <c r="DT186" s="27"/>
      <c r="DU186" s="27"/>
      <c r="DV186" s="27"/>
      <c r="DW186" s="27"/>
      <c r="DX186" s="27"/>
      <c r="DY186" s="27"/>
      <c r="DZ186" s="27"/>
      <c r="EA186" s="27"/>
      <c r="EB186" s="27"/>
      <c r="EC186" s="27"/>
      <c r="ED186" s="27"/>
      <c r="EE186" s="27"/>
      <c r="EF186" s="27"/>
      <c r="EG186" s="27"/>
      <c r="EH186" s="20"/>
      <c r="EI186" s="20"/>
      <c r="EJ186" s="20"/>
      <c r="EK186" s="20"/>
      <c r="EL186" s="20"/>
      <c r="EM186" s="20"/>
      <c r="EN186" s="20"/>
      <c r="EO186" s="20"/>
      <c r="EP186" s="20"/>
    </row>
    <row r="187" spans="1:146" s="13" customFormat="1">
      <c r="A187" s="93"/>
      <c r="B187" s="94"/>
      <c r="C187" s="94"/>
      <c r="D187" s="94"/>
      <c r="E187" s="94"/>
      <c r="F187" s="94"/>
      <c r="G187" s="94"/>
      <c r="H187" s="95"/>
      <c r="I187" s="94"/>
      <c r="J187" s="96"/>
      <c r="K187" s="96"/>
      <c r="L187" s="94"/>
      <c r="M187" s="172"/>
      <c r="N187" s="94"/>
      <c r="O187" s="97"/>
      <c r="P187" s="84" t="s">
        <v>1349</v>
      </c>
      <c r="Q187" s="84" t="s">
        <v>1349</v>
      </c>
      <c r="R187" s="84" t="s">
        <v>1349</v>
      </c>
      <c r="S187" s="94"/>
      <c r="T187" s="94"/>
      <c r="U187" s="84"/>
      <c r="V187" s="94" t="s">
        <v>301</v>
      </c>
      <c r="W187" s="94" t="s">
        <v>416</v>
      </c>
      <c r="X187" s="85"/>
      <c r="Y187" s="85" t="s">
        <v>301</v>
      </c>
      <c r="Z187" s="48"/>
      <c r="AA187" s="48"/>
      <c r="AB187" s="48"/>
      <c r="AC187" s="48"/>
      <c r="AD187" s="48"/>
      <c r="AE187" s="84" t="s">
        <v>301</v>
      </c>
      <c r="AF187" s="94"/>
      <c r="AG187" s="94" t="s">
        <v>647</v>
      </c>
      <c r="AH187" s="84" t="s">
        <v>648</v>
      </c>
      <c r="AI187" s="84" t="s">
        <v>648</v>
      </c>
      <c r="AJ187" s="84" t="s">
        <v>648</v>
      </c>
      <c r="AK187" s="84" t="s">
        <v>648</v>
      </c>
      <c r="AL187" s="48"/>
      <c r="AM187" s="48"/>
      <c r="AN187" s="48"/>
      <c r="AO187" s="84" t="s">
        <v>301</v>
      </c>
      <c r="AP187" s="94"/>
      <c r="AQ187" s="94"/>
      <c r="AR187" s="94"/>
      <c r="AS187" s="94" t="s">
        <v>301</v>
      </c>
      <c r="AT187" s="94"/>
      <c r="AU187" s="94"/>
      <c r="AV187" s="48"/>
      <c r="AW187" s="48"/>
      <c r="AX187" s="48"/>
      <c r="AY187" s="48"/>
      <c r="AZ187" s="48"/>
      <c r="BA187" s="84" t="s">
        <v>1276</v>
      </c>
      <c r="BB187" s="94"/>
      <c r="BC187" s="94"/>
      <c r="BD187" s="48"/>
      <c r="BE187" s="48"/>
      <c r="BF187" s="48"/>
      <c r="BG187" s="48"/>
      <c r="BH187" s="48"/>
      <c r="BI187" s="48"/>
      <c r="BJ187" s="48"/>
      <c r="BK187" s="48"/>
      <c r="BL187" s="48"/>
      <c r="BM187" s="48"/>
      <c r="BN187" s="48"/>
      <c r="BO187" s="84" t="s">
        <v>301</v>
      </c>
      <c r="BP187" s="84" t="s">
        <v>301</v>
      </c>
      <c r="BQ187" s="84" t="s">
        <v>301</v>
      </c>
      <c r="BR187" s="84" t="s">
        <v>1195</v>
      </c>
      <c r="BS187" s="94" t="s">
        <v>1195</v>
      </c>
      <c r="BT187" s="84" t="s">
        <v>1276</v>
      </c>
      <c r="BU187" s="94"/>
      <c r="BV187" s="94" t="s">
        <v>1195</v>
      </c>
      <c r="BW187" s="94" t="s">
        <v>1195</v>
      </c>
      <c r="BX187" s="94"/>
      <c r="BY187" s="94"/>
      <c r="BZ187" s="94"/>
      <c r="CA187" s="84" t="s">
        <v>1195</v>
      </c>
      <c r="CB187" s="84" t="s">
        <v>301</v>
      </c>
      <c r="CC187" s="94"/>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row>
    <row r="188" spans="1:146" s="13" customFormat="1">
      <c r="A188" s="48" t="s">
        <v>925</v>
      </c>
      <c r="B188" s="48">
        <v>1</v>
      </c>
      <c r="C188" s="48" t="s">
        <v>375</v>
      </c>
      <c r="D188" s="48" t="s">
        <v>389</v>
      </c>
      <c r="E188" s="48">
        <v>1</v>
      </c>
      <c r="F188" s="48" t="s">
        <v>926</v>
      </c>
      <c r="G188" s="48" t="s">
        <v>1305</v>
      </c>
      <c r="H188" s="49" t="s">
        <v>927</v>
      </c>
      <c r="I188" s="48">
        <v>1</v>
      </c>
      <c r="J188" s="50" t="s">
        <v>441</v>
      </c>
      <c r="K188" s="50" t="s">
        <v>928</v>
      </c>
      <c r="L188" s="48" t="s">
        <v>929</v>
      </c>
      <c r="M188" s="51"/>
      <c r="N188" s="48">
        <v>85</v>
      </c>
      <c r="O188" s="53">
        <v>20</v>
      </c>
      <c r="P188" s="87"/>
      <c r="Q188" s="87"/>
      <c r="R188" s="84">
        <v>91.4</v>
      </c>
      <c r="S188" s="48">
        <v>6.25</v>
      </c>
      <c r="T188" s="8">
        <f>U188/S188</f>
        <v>0.35200000000000004</v>
      </c>
      <c r="U188" s="84">
        <v>2.2000000000000002</v>
      </c>
      <c r="V188" s="48"/>
      <c r="W188" s="48"/>
      <c r="X188" s="85">
        <v>0.6</v>
      </c>
      <c r="Y188" s="85"/>
      <c r="Z188" s="48"/>
      <c r="AA188" s="48"/>
      <c r="AB188" s="48"/>
      <c r="AC188" s="48"/>
      <c r="AD188" s="48"/>
      <c r="AE188" s="84"/>
      <c r="AF188" s="48"/>
      <c r="AG188" s="48"/>
      <c r="AH188" s="84">
        <v>0.8</v>
      </c>
      <c r="AI188" s="84">
        <v>202</v>
      </c>
      <c r="AJ188" s="84">
        <v>4.8</v>
      </c>
      <c r="AK188" s="84">
        <v>0.91</v>
      </c>
      <c r="AL188" s="48"/>
      <c r="AM188" s="48"/>
      <c r="AN188" s="48"/>
      <c r="AO188" s="84"/>
      <c r="AP188" s="48"/>
      <c r="AQ188" s="48"/>
      <c r="AR188" s="48">
        <v>0</v>
      </c>
      <c r="AS188" s="48"/>
      <c r="AT188" s="48"/>
      <c r="AU188" s="48">
        <v>3142</v>
      </c>
      <c r="AV188" s="48"/>
      <c r="AW188" s="48"/>
      <c r="AX188" s="48"/>
      <c r="AY188" s="48"/>
      <c r="AZ188" s="48"/>
      <c r="BA188" s="84"/>
      <c r="BB188" s="48"/>
      <c r="BC188" s="48"/>
      <c r="BD188" s="48"/>
      <c r="BE188" s="48"/>
      <c r="BF188" s="48"/>
      <c r="BG188" s="48"/>
      <c r="BH188" s="48"/>
      <c r="BI188" s="48"/>
      <c r="BJ188" s="48"/>
      <c r="BK188" s="48"/>
      <c r="BL188" s="48"/>
      <c r="BM188" s="48"/>
      <c r="BN188" s="48"/>
      <c r="BO188" s="84">
        <v>0.08</v>
      </c>
      <c r="BP188" s="84">
        <v>0.35</v>
      </c>
      <c r="BQ188" s="84">
        <v>0.8</v>
      </c>
      <c r="BR188" s="84"/>
      <c r="BS188" s="48"/>
      <c r="BT188" s="84"/>
      <c r="BU188" s="48"/>
      <c r="BV188" s="48">
        <v>64</v>
      </c>
      <c r="BW188" s="48">
        <v>0</v>
      </c>
      <c r="BX188" s="48"/>
      <c r="BY188" s="48"/>
      <c r="BZ188" s="48"/>
      <c r="CA188" s="84">
        <v>0</v>
      </c>
      <c r="CB188" s="84"/>
      <c r="CC188" s="48">
        <v>27</v>
      </c>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row>
    <row r="189" spans="1:146" s="13" customFormat="1">
      <c r="A189" s="48" t="s">
        <v>925</v>
      </c>
      <c r="B189" s="48">
        <v>2</v>
      </c>
      <c r="C189" s="48" t="s">
        <v>375</v>
      </c>
      <c r="D189" s="48" t="s">
        <v>389</v>
      </c>
      <c r="E189" s="48">
        <v>1</v>
      </c>
      <c r="F189" s="48" t="s">
        <v>926</v>
      </c>
      <c r="G189" s="48" t="s">
        <v>1305</v>
      </c>
      <c r="H189" s="49" t="s">
        <v>927</v>
      </c>
      <c r="I189" s="48">
        <v>1</v>
      </c>
      <c r="J189" s="50" t="s">
        <v>439</v>
      </c>
      <c r="K189" s="50" t="s">
        <v>930</v>
      </c>
      <c r="L189" s="48" t="s">
        <v>931</v>
      </c>
      <c r="M189" s="51"/>
      <c r="N189" s="48"/>
      <c r="O189" s="53">
        <v>40</v>
      </c>
      <c r="P189" s="87"/>
      <c r="Q189" s="87"/>
      <c r="R189" s="84">
        <v>88.4</v>
      </c>
      <c r="S189" s="48">
        <v>6.25</v>
      </c>
      <c r="T189" s="8">
        <f>U189/S189</f>
        <v>0.46399999999999997</v>
      </c>
      <c r="U189" s="84">
        <v>2.9</v>
      </c>
      <c r="V189" s="48"/>
      <c r="W189" s="48"/>
      <c r="X189" s="85">
        <v>0.1</v>
      </c>
      <c r="Y189" s="85"/>
      <c r="Z189" s="48"/>
      <c r="AA189" s="48"/>
      <c r="AB189" s="48"/>
      <c r="AC189" s="48"/>
      <c r="AD189" s="48"/>
      <c r="AE189" s="84"/>
      <c r="AF189" s="48">
        <v>2</v>
      </c>
      <c r="AG189" s="48"/>
      <c r="AH189" s="84">
        <v>1.8</v>
      </c>
      <c r="AI189" s="84">
        <v>155</v>
      </c>
      <c r="AJ189" s="84">
        <v>7.6</v>
      </c>
      <c r="AK189" s="84">
        <v>0.8</v>
      </c>
      <c r="AL189" s="48"/>
      <c r="AM189" s="48"/>
      <c r="AN189" s="48"/>
      <c r="AO189" s="84"/>
      <c r="AP189" s="48"/>
      <c r="AQ189" s="48">
        <v>452</v>
      </c>
      <c r="AR189" s="48">
        <v>0</v>
      </c>
      <c r="AS189" s="48"/>
      <c r="AT189" s="48"/>
      <c r="AU189" s="48">
        <v>2713</v>
      </c>
      <c r="AV189" s="48"/>
      <c r="AW189" s="48"/>
      <c r="AX189" s="48"/>
      <c r="AY189" s="48"/>
      <c r="AZ189" s="48"/>
      <c r="BA189" s="84"/>
      <c r="BB189" s="48"/>
      <c r="BC189" s="48"/>
      <c r="BD189" s="48"/>
      <c r="BE189" s="48"/>
      <c r="BF189" s="48"/>
      <c r="BG189" s="48"/>
      <c r="BH189" s="48"/>
      <c r="BI189" s="48"/>
      <c r="BJ189" s="48"/>
      <c r="BK189" s="48"/>
      <c r="BL189" s="48"/>
      <c r="BM189" s="48"/>
      <c r="BN189" s="48"/>
      <c r="BO189" s="84">
        <v>0.11</v>
      </c>
      <c r="BP189" s="84">
        <v>0.15</v>
      </c>
      <c r="BQ189" s="84">
        <v>0.9</v>
      </c>
      <c r="BR189" s="84"/>
      <c r="BS189" s="48"/>
      <c r="BT189" s="84"/>
      <c r="BU189" s="48"/>
      <c r="BV189" s="48"/>
      <c r="BW189" s="48"/>
      <c r="BX189" s="48"/>
      <c r="BY189" s="48"/>
      <c r="BZ189" s="48"/>
      <c r="CA189" s="84"/>
      <c r="CB189" s="84"/>
      <c r="CC189" s="48">
        <v>21</v>
      </c>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row>
    <row r="190" spans="1:146" s="19" customFormat="1">
      <c r="A190" s="86" t="s">
        <v>925</v>
      </c>
      <c r="B190" s="48" t="s">
        <v>646</v>
      </c>
      <c r="C190" s="48"/>
      <c r="D190" s="48"/>
      <c r="E190" s="48"/>
      <c r="F190" s="48" t="s">
        <v>926</v>
      </c>
      <c r="G190" s="48" t="s">
        <v>1305</v>
      </c>
      <c r="H190" s="49" t="s">
        <v>927</v>
      </c>
      <c r="I190" s="48"/>
      <c r="J190" s="50"/>
      <c r="K190" s="50"/>
      <c r="L190" s="48"/>
      <c r="M190" s="51">
        <f>R190+U190+X190+Y190+AE190+AG190+AH190</f>
        <v>99.999999999999986</v>
      </c>
      <c r="N190" s="52">
        <f>AVERAGE(N188:N189)</f>
        <v>85</v>
      </c>
      <c r="O190" s="53">
        <f>AVERAGE(O188:O189)</f>
        <v>30</v>
      </c>
      <c r="P190" s="87">
        <f>U190*17+X190*37+Y190*17+AG190*29+AE190*8</f>
        <v>138.59999999999991</v>
      </c>
      <c r="Q190" s="87">
        <f>(U190*4)+(X190*9)+(Y190*4)+(AG190*7)+(AE190*2)</f>
        <v>32.949999999999974</v>
      </c>
      <c r="R190" s="88">
        <f>AVERAGE(R188:R189)</f>
        <v>89.9</v>
      </c>
      <c r="S190" s="48">
        <v>6.25</v>
      </c>
      <c r="T190" s="52">
        <f>AVERAGE(T188:T189)</f>
        <v>0.40800000000000003</v>
      </c>
      <c r="U190" s="89">
        <f>S190*T190</f>
        <v>2.5500000000000003</v>
      </c>
      <c r="V190" s="52">
        <f>U190</f>
        <v>2.5500000000000003</v>
      </c>
      <c r="W190" s="7">
        <v>0</v>
      </c>
      <c r="X190" s="98">
        <f>AVERAGE(X188:X189)</f>
        <v>0.35</v>
      </c>
      <c r="Y190" s="66">
        <f>100-R190-U190-X190-AE190-AH190</f>
        <v>3.8999999999999941</v>
      </c>
      <c r="Z190" s="52"/>
      <c r="AA190" s="23"/>
      <c r="AB190" s="23"/>
      <c r="AC190" s="23"/>
      <c r="AD190" s="23"/>
      <c r="AE190" s="88">
        <f>AF190</f>
        <v>2</v>
      </c>
      <c r="AF190" s="51">
        <f>AVERAGE(AF188:AF189)</f>
        <v>2</v>
      </c>
      <c r="AG190" s="23">
        <v>0</v>
      </c>
      <c r="AH190" s="88">
        <f>AVERAGE(AH188:AH189)</f>
        <v>1.3</v>
      </c>
      <c r="AI190" s="88">
        <f>AVERAGE(AI188:AI189)</f>
        <v>178.5</v>
      </c>
      <c r="AJ190" s="88">
        <f>AVERAGE(AJ188:AJ189)</f>
        <v>6.1999999999999993</v>
      </c>
      <c r="AK190" s="88">
        <f>AVERAGE(AK188:AK189)</f>
        <v>0.85499999999999998</v>
      </c>
      <c r="AL190" s="52"/>
      <c r="AM190" s="52"/>
      <c r="AN190" s="26"/>
      <c r="AO190" s="89">
        <f>AR190+(AS190/12)</f>
        <v>243.95833333333334</v>
      </c>
      <c r="AP190" s="51"/>
      <c r="AQ190" s="52">
        <v>452</v>
      </c>
      <c r="AR190" s="51">
        <f>AVERAGE(AR188:AR189)</f>
        <v>0</v>
      </c>
      <c r="AS190" s="52">
        <f>AU190</f>
        <v>2927.5</v>
      </c>
      <c r="AT190" s="27"/>
      <c r="AU190" s="52">
        <f>AVERAGE(AU188:AU189)</f>
        <v>2927.5</v>
      </c>
      <c r="AV190" s="27"/>
      <c r="AW190" s="27"/>
      <c r="AX190" s="48"/>
      <c r="AY190" s="27"/>
      <c r="AZ190" s="27"/>
      <c r="BA190" s="67">
        <v>0</v>
      </c>
      <c r="BB190" s="27"/>
      <c r="BC190" s="23"/>
      <c r="BD190" s="25"/>
      <c r="BE190" s="25"/>
      <c r="BF190" s="25"/>
      <c r="BG190" s="25"/>
      <c r="BH190" s="92"/>
      <c r="BI190" s="26"/>
      <c r="BJ190" s="26"/>
      <c r="BK190" s="26"/>
      <c r="BL190" s="26"/>
      <c r="BM190" s="26"/>
      <c r="BN190" s="27"/>
      <c r="BO190" s="89">
        <f>AVERAGE(BO188:BO189)</f>
        <v>9.5000000000000001E-2</v>
      </c>
      <c r="BP190" s="89">
        <f>AVERAGE(BP188:BP189)</f>
        <v>0.25</v>
      </c>
      <c r="BQ190" s="89">
        <f>AVERAGE(BQ188:BQ189)</f>
        <v>0.85000000000000009</v>
      </c>
      <c r="BR190" s="84">
        <v>0.155</v>
      </c>
      <c r="BS190" s="48"/>
      <c r="BT190" s="84">
        <v>68</v>
      </c>
      <c r="BU190" s="48"/>
      <c r="BV190" s="48">
        <v>64</v>
      </c>
      <c r="BW190" s="48">
        <v>0</v>
      </c>
      <c r="BX190" s="48"/>
      <c r="BY190" s="48"/>
      <c r="BZ190" s="23"/>
      <c r="CA190" s="71">
        <v>0</v>
      </c>
      <c r="CB190" s="71">
        <f>CC190</f>
        <v>24</v>
      </c>
      <c r="CC190" s="52">
        <f>AVERAGE(CC188:CC189)</f>
        <v>24</v>
      </c>
      <c r="CD190" s="25"/>
      <c r="CE190" s="25"/>
      <c r="CF190" s="25"/>
      <c r="CG190" s="23"/>
      <c r="CH190" s="25"/>
      <c r="CI190" s="25"/>
      <c r="CJ190" s="27"/>
      <c r="CK190" s="26"/>
      <c r="CL190" s="26"/>
      <c r="CM190" s="26"/>
      <c r="CN190" s="26"/>
      <c r="CO190" s="24"/>
      <c r="CP190" s="24"/>
      <c r="CQ190" s="25"/>
      <c r="CR190" s="24"/>
      <c r="CS190" s="25"/>
      <c r="CT190" s="24"/>
      <c r="CU190" s="25"/>
      <c r="CV190" s="25"/>
      <c r="CW190" s="25"/>
      <c r="CX190" s="26"/>
      <c r="CY190" s="26"/>
      <c r="CZ190" s="24"/>
      <c r="DA190" s="25"/>
      <c r="DB190" s="26"/>
      <c r="DC190" s="25"/>
      <c r="DD190" s="25"/>
      <c r="DE190" s="25"/>
      <c r="DF190" s="26"/>
      <c r="DG190" s="26"/>
      <c r="DH190" s="25"/>
      <c r="DI190" s="25"/>
      <c r="DJ190" s="25"/>
      <c r="DK190" s="25"/>
      <c r="DL190" s="25"/>
      <c r="DM190" s="26"/>
      <c r="DN190" s="26"/>
      <c r="DO190" s="25"/>
      <c r="DP190" s="27"/>
      <c r="DQ190" s="27"/>
      <c r="DR190" s="27"/>
      <c r="DS190" s="27"/>
      <c r="DT190" s="27"/>
      <c r="DU190" s="27"/>
      <c r="DV190" s="27"/>
      <c r="DW190" s="27"/>
      <c r="DX190" s="27"/>
      <c r="DY190" s="27"/>
      <c r="DZ190" s="27"/>
      <c r="EA190" s="27"/>
      <c r="EB190" s="27"/>
      <c r="EC190" s="27"/>
      <c r="ED190" s="27"/>
      <c r="EE190" s="27"/>
      <c r="EF190" s="27"/>
      <c r="EG190" s="27"/>
      <c r="EH190" s="20"/>
      <c r="EI190" s="20"/>
      <c r="EJ190" s="20"/>
      <c r="EK190" s="20"/>
      <c r="EL190" s="20"/>
      <c r="EM190" s="20"/>
      <c r="EN190" s="20"/>
      <c r="EO190" s="20"/>
      <c r="EP190" s="20"/>
    </row>
    <row r="191" spans="1:146" s="13" customFormat="1">
      <c r="A191" s="93"/>
      <c r="B191" s="94"/>
      <c r="C191" s="94"/>
      <c r="D191" s="94"/>
      <c r="E191" s="94"/>
      <c r="F191" s="94"/>
      <c r="G191" s="94"/>
      <c r="H191" s="95"/>
      <c r="I191" s="94"/>
      <c r="J191" s="96"/>
      <c r="K191" s="96"/>
      <c r="L191" s="94"/>
      <c r="M191" s="172"/>
      <c r="N191" s="94"/>
      <c r="O191" s="97"/>
      <c r="P191" s="84" t="s">
        <v>1349</v>
      </c>
      <c r="Q191" s="84" t="s">
        <v>1349</v>
      </c>
      <c r="R191" s="84" t="s">
        <v>1349</v>
      </c>
      <c r="S191" s="94"/>
      <c r="T191" s="94"/>
      <c r="U191" s="84"/>
      <c r="V191" s="94" t="s">
        <v>301</v>
      </c>
      <c r="W191" s="94" t="s">
        <v>416</v>
      </c>
      <c r="X191" s="85"/>
      <c r="Y191" s="85" t="s">
        <v>301</v>
      </c>
      <c r="Z191" s="48"/>
      <c r="AA191" s="48"/>
      <c r="AB191" s="48"/>
      <c r="AC191" s="48"/>
      <c r="AD191" s="48"/>
      <c r="AE191" s="84" t="s">
        <v>301</v>
      </c>
      <c r="AF191" s="94"/>
      <c r="AG191" s="94" t="s">
        <v>647</v>
      </c>
      <c r="AH191" s="84" t="s">
        <v>648</v>
      </c>
      <c r="AI191" s="84" t="s">
        <v>648</v>
      </c>
      <c r="AJ191" s="84" t="s">
        <v>648</v>
      </c>
      <c r="AK191" s="84" t="s">
        <v>648</v>
      </c>
      <c r="AL191" s="48"/>
      <c r="AM191" s="48"/>
      <c r="AN191" s="48"/>
      <c r="AO191" s="84" t="s">
        <v>301</v>
      </c>
      <c r="AP191" s="94"/>
      <c r="AQ191" s="94" t="s">
        <v>1196</v>
      </c>
      <c r="AR191" s="94"/>
      <c r="AS191" s="94" t="s">
        <v>301</v>
      </c>
      <c r="AT191" s="94"/>
      <c r="AU191" s="94"/>
      <c r="AV191" s="48"/>
      <c r="AW191" s="48"/>
      <c r="AX191" s="48"/>
      <c r="AY191" s="48"/>
      <c r="AZ191" s="48"/>
      <c r="BA191" s="84" t="s">
        <v>1277</v>
      </c>
      <c r="BB191" s="94"/>
      <c r="BC191" s="94"/>
      <c r="BD191" s="48"/>
      <c r="BE191" s="48"/>
      <c r="BF191" s="48"/>
      <c r="BG191" s="48"/>
      <c r="BH191" s="48"/>
      <c r="BI191" s="48"/>
      <c r="BJ191" s="48"/>
      <c r="BK191" s="48"/>
      <c r="BL191" s="48"/>
      <c r="BM191" s="48"/>
      <c r="BN191" s="48"/>
      <c r="BO191" s="84" t="s">
        <v>301</v>
      </c>
      <c r="BP191" s="84" t="s">
        <v>301</v>
      </c>
      <c r="BQ191" s="84" t="s">
        <v>301</v>
      </c>
      <c r="BR191" s="84" t="s">
        <v>1277</v>
      </c>
      <c r="BS191" s="94"/>
      <c r="BT191" s="84" t="s">
        <v>1277</v>
      </c>
      <c r="BU191" s="94"/>
      <c r="BV191" s="94" t="s">
        <v>1197</v>
      </c>
      <c r="BW191" s="94" t="s">
        <v>1197</v>
      </c>
      <c r="BX191" s="94"/>
      <c r="BY191" s="94"/>
      <c r="BZ191" s="94"/>
      <c r="CA191" s="84" t="s">
        <v>1197</v>
      </c>
      <c r="CB191" s="84" t="s">
        <v>301</v>
      </c>
      <c r="CC191" s="94"/>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row>
    <row r="192" spans="1:146" s="13" customFormat="1">
      <c r="A192" s="48" t="s">
        <v>932</v>
      </c>
      <c r="B192" s="48">
        <v>1</v>
      </c>
      <c r="C192" s="48" t="s">
        <v>375</v>
      </c>
      <c r="D192" s="48" t="s">
        <v>389</v>
      </c>
      <c r="E192" s="48">
        <v>1</v>
      </c>
      <c r="F192" s="48" t="s">
        <v>933</v>
      </c>
      <c r="G192" s="48" t="s">
        <v>1306</v>
      </c>
      <c r="H192" s="49" t="s">
        <v>934</v>
      </c>
      <c r="I192" s="48">
        <v>2</v>
      </c>
      <c r="J192" s="50" t="s">
        <v>441</v>
      </c>
      <c r="K192" s="50" t="s">
        <v>935</v>
      </c>
      <c r="L192" s="48" t="s">
        <v>936</v>
      </c>
      <c r="M192" s="51"/>
      <c r="N192" s="48">
        <v>104</v>
      </c>
      <c r="O192" s="53">
        <v>25</v>
      </c>
      <c r="P192" s="87"/>
      <c r="Q192" s="87"/>
      <c r="R192" s="84">
        <v>92</v>
      </c>
      <c r="S192" s="48">
        <v>6.25</v>
      </c>
      <c r="T192" s="8">
        <f>U192/S192</f>
        <v>0.51200000000000001</v>
      </c>
      <c r="U192" s="84">
        <v>3.2</v>
      </c>
      <c r="V192" s="48"/>
      <c r="W192" s="48"/>
      <c r="X192" s="85">
        <v>0.4</v>
      </c>
      <c r="Y192" s="85"/>
      <c r="Z192" s="48"/>
      <c r="AA192" s="48"/>
      <c r="AB192" s="48"/>
      <c r="AC192" s="48"/>
      <c r="AD192" s="48"/>
      <c r="AE192" s="84"/>
      <c r="AF192" s="48"/>
      <c r="AG192" s="48"/>
      <c r="AH192" s="84">
        <v>1.3</v>
      </c>
      <c r="AI192" s="84">
        <v>100</v>
      </c>
      <c r="AJ192" s="84">
        <v>1.4</v>
      </c>
      <c r="AK192" s="84">
        <v>0.35</v>
      </c>
      <c r="AL192" s="48"/>
      <c r="AM192" s="48"/>
      <c r="AN192" s="48"/>
      <c r="AO192" s="84"/>
      <c r="AP192" s="48"/>
      <c r="AQ192" s="48"/>
      <c r="AR192" s="48">
        <v>0</v>
      </c>
      <c r="AS192" s="48"/>
      <c r="AT192" s="48">
        <v>0</v>
      </c>
      <c r="AU192" s="48">
        <v>5595</v>
      </c>
      <c r="AV192" s="48"/>
      <c r="AW192" s="48"/>
      <c r="AX192" s="48"/>
      <c r="AY192" s="48"/>
      <c r="AZ192" s="48"/>
      <c r="BA192" s="84"/>
      <c r="BB192" s="48"/>
      <c r="BC192" s="48"/>
      <c r="BD192" s="48"/>
      <c r="BE192" s="48"/>
      <c r="BF192" s="48"/>
      <c r="BG192" s="48"/>
      <c r="BH192" s="48"/>
      <c r="BI192" s="48"/>
      <c r="BJ192" s="48"/>
      <c r="BK192" s="48"/>
      <c r="BL192" s="48"/>
      <c r="BM192" s="48"/>
      <c r="BN192" s="48"/>
      <c r="BO192" s="84">
        <v>0.1</v>
      </c>
      <c r="BP192" s="84">
        <v>0.09</v>
      </c>
      <c r="BQ192" s="84">
        <v>0.7</v>
      </c>
      <c r="BR192" s="84"/>
      <c r="BS192" s="48"/>
      <c r="BT192" s="84"/>
      <c r="BU192" s="48"/>
      <c r="BV192" s="48">
        <v>194</v>
      </c>
      <c r="BW192" s="48">
        <v>0</v>
      </c>
      <c r="BX192" s="48"/>
      <c r="BY192" s="48"/>
      <c r="BZ192" s="48"/>
      <c r="CA192" s="84">
        <v>0</v>
      </c>
      <c r="CB192" s="84"/>
      <c r="CC192" s="48">
        <v>23</v>
      </c>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row>
    <row r="193" spans="1:146" s="13" customFormat="1">
      <c r="A193" s="48" t="s">
        <v>932</v>
      </c>
      <c r="B193" s="48">
        <v>2</v>
      </c>
      <c r="C193" s="48" t="s">
        <v>375</v>
      </c>
      <c r="D193" s="48" t="s">
        <v>389</v>
      </c>
      <c r="E193" s="48">
        <v>1</v>
      </c>
      <c r="F193" s="48" t="s">
        <v>933</v>
      </c>
      <c r="G193" s="48" t="s">
        <v>1306</v>
      </c>
      <c r="H193" s="49" t="s">
        <v>934</v>
      </c>
      <c r="I193" s="48">
        <v>2</v>
      </c>
      <c r="J193" s="50" t="s">
        <v>439</v>
      </c>
      <c r="K193" s="50" t="s">
        <v>937</v>
      </c>
      <c r="L193" s="48" t="s">
        <v>938</v>
      </c>
      <c r="M193" s="51"/>
      <c r="N193" s="48"/>
      <c r="O193" s="53">
        <v>26</v>
      </c>
      <c r="P193" s="87"/>
      <c r="Q193" s="87"/>
      <c r="R193" s="84">
        <v>92.7</v>
      </c>
      <c r="S193" s="48">
        <v>6.25</v>
      </c>
      <c r="T193" s="8">
        <f>U193/S193</f>
        <v>0.30399999999999999</v>
      </c>
      <c r="U193" s="84">
        <v>1.9</v>
      </c>
      <c r="V193" s="48"/>
      <c r="W193" s="48"/>
      <c r="X193" s="85">
        <v>0.3</v>
      </c>
      <c r="Y193" s="85"/>
      <c r="Z193" s="48"/>
      <c r="AA193" s="48"/>
      <c r="AB193" s="48"/>
      <c r="AC193" s="48"/>
      <c r="AD193" s="48"/>
      <c r="AE193" s="84"/>
      <c r="AF193" s="48">
        <v>3.3</v>
      </c>
      <c r="AG193" s="48"/>
      <c r="AH193" s="84">
        <v>1.3</v>
      </c>
      <c r="AI193" s="84">
        <v>29</v>
      </c>
      <c r="AJ193" s="84">
        <v>2</v>
      </c>
      <c r="AK193" s="84">
        <v>0.4</v>
      </c>
      <c r="AL193" s="48"/>
      <c r="AM193" s="48"/>
      <c r="AN193" s="48"/>
      <c r="AO193" s="84"/>
      <c r="AP193" s="48"/>
      <c r="AQ193" s="48">
        <v>148</v>
      </c>
      <c r="AR193" s="48">
        <v>0</v>
      </c>
      <c r="AS193" s="48"/>
      <c r="AT193" s="48"/>
      <c r="AU193" s="48">
        <v>889</v>
      </c>
      <c r="AV193" s="48"/>
      <c r="AW193" s="48"/>
      <c r="AX193" s="48"/>
      <c r="AY193" s="48"/>
      <c r="AZ193" s="48"/>
      <c r="BA193" s="84"/>
      <c r="BB193" s="48"/>
      <c r="BC193" s="48"/>
      <c r="BD193" s="48"/>
      <c r="BE193" s="48"/>
      <c r="BF193" s="48"/>
      <c r="BG193" s="48"/>
      <c r="BH193" s="48"/>
      <c r="BI193" s="48"/>
      <c r="BJ193" s="48"/>
      <c r="BK193" s="48"/>
      <c r="BL193" s="48"/>
      <c r="BM193" s="48"/>
      <c r="BN193" s="48"/>
      <c r="BO193" s="84">
        <v>0.02</v>
      </c>
      <c r="BP193" s="84">
        <v>0.13</v>
      </c>
      <c r="BQ193" s="84">
        <v>0.8</v>
      </c>
      <c r="BR193" s="84"/>
      <c r="BS193" s="48"/>
      <c r="BT193" s="84"/>
      <c r="BU193" s="48"/>
      <c r="BV193" s="48"/>
      <c r="BW193" s="48"/>
      <c r="BX193" s="48"/>
      <c r="BY193" s="48"/>
      <c r="BZ193" s="48"/>
      <c r="CA193" s="84"/>
      <c r="CB193" s="84"/>
      <c r="CC193" s="48">
        <v>11</v>
      </c>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row>
    <row r="194" spans="1:146" s="13" customFormat="1">
      <c r="A194" s="48" t="s">
        <v>932</v>
      </c>
      <c r="B194" s="48">
        <v>3</v>
      </c>
      <c r="C194" s="48" t="s">
        <v>375</v>
      </c>
      <c r="D194" s="48" t="s">
        <v>389</v>
      </c>
      <c r="E194" s="48">
        <v>1</v>
      </c>
      <c r="F194" s="48" t="s">
        <v>933</v>
      </c>
      <c r="G194" s="48" t="s">
        <v>1306</v>
      </c>
      <c r="H194" s="49" t="s">
        <v>934</v>
      </c>
      <c r="I194" s="48">
        <v>2</v>
      </c>
      <c r="J194" s="50" t="s">
        <v>456</v>
      </c>
      <c r="K194" s="50" t="s">
        <v>939</v>
      </c>
      <c r="L194" s="48" t="s">
        <v>940</v>
      </c>
      <c r="M194" s="51"/>
      <c r="N194" s="48"/>
      <c r="O194" s="53">
        <v>38</v>
      </c>
      <c r="P194" s="87"/>
      <c r="Q194" s="87"/>
      <c r="R194" s="84">
        <v>89.9</v>
      </c>
      <c r="S194" s="48">
        <v>6.25</v>
      </c>
      <c r="T194" s="8">
        <f>U194/S194</f>
        <v>0.56000000000000005</v>
      </c>
      <c r="U194" s="84">
        <v>3.5</v>
      </c>
      <c r="V194" s="48"/>
      <c r="W194" s="48"/>
      <c r="X194" s="85">
        <v>0.6</v>
      </c>
      <c r="Y194" s="85"/>
      <c r="Z194" s="48"/>
      <c r="AA194" s="48"/>
      <c r="AB194" s="48"/>
      <c r="AC194" s="48"/>
      <c r="AD194" s="48"/>
      <c r="AE194" s="84"/>
      <c r="AF194" s="48"/>
      <c r="AG194" s="48"/>
      <c r="AH194" s="84">
        <v>1.4</v>
      </c>
      <c r="AI194" s="84">
        <v>92</v>
      </c>
      <c r="AJ194" s="84">
        <v>4.5999999999999996</v>
      </c>
      <c r="AK194" s="84"/>
      <c r="AL194" s="48"/>
      <c r="AM194" s="48"/>
      <c r="AN194" s="48"/>
      <c r="AO194" s="84"/>
      <c r="AP194" s="48"/>
      <c r="AQ194" s="48">
        <v>429</v>
      </c>
      <c r="AR194" s="48">
        <v>0</v>
      </c>
      <c r="AS194" s="48"/>
      <c r="AT194" s="48"/>
      <c r="AU194" s="48">
        <v>2575</v>
      </c>
      <c r="AV194" s="48"/>
      <c r="AW194" s="48"/>
      <c r="AX194" s="48"/>
      <c r="AY194" s="48"/>
      <c r="AZ194" s="48"/>
      <c r="BA194" s="84"/>
      <c r="BB194" s="48"/>
      <c r="BC194" s="48"/>
      <c r="BD194" s="48"/>
      <c r="BE194" s="48"/>
      <c r="BF194" s="48"/>
      <c r="BG194" s="48"/>
      <c r="BH194" s="48"/>
      <c r="BI194" s="48"/>
      <c r="BJ194" s="48"/>
      <c r="BK194" s="48"/>
      <c r="BL194" s="48"/>
      <c r="BM194" s="48"/>
      <c r="BN194" s="48"/>
      <c r="BO194" s="84">
        <v>0.08</v>
      </c>
      <c r="BP194" s="84">
        <v>0.17</v>
      </c>
      <c r="BQ194" s="84">
        <v>1.1000000000000001</v>
      </c>
      <c r="BR194" s="84"/>
      <c r="BS194" s="48"/>
      <c r="BT194" s="84"/>
      <c r="BU194" s="48"/>
      <c r="BV194" s="48"/>
      <c r="BW194" s="48"/>
      <c r="BX194" s="48"/>
      <c r="BY194" s="48"/>
      <c r="BZ194" s="48"/>
      <c r="CA194" s="84"/>
      <c r="CB194" s="84"/>
      <c r="CC194" s="48">
        <v>30</v>
      </c>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row>
    <row r="195" spans="1:146" s="13" customFormat="1">
      <c r="A195" s="48" t="s">
        <v>932</v>
      </c>
      <c r="B195" s="48">
        <v>4</v>
      </c>
      <c r="C195" s="48" t="s">
        <v>375</v>
      </c>
      <c r="D195" s="48" t="s">
        <v>389</v>
      </c>
      <c r="E195" s="48">
        <v>1</v>
      </c>
      <c r="F195" s="48" t="s">
        <v>933</v>
      </c>
      <c r="G195" s="48" t="s">
        <v>1306</v>
      </c>
      <c r="H195" s="49" t="s">
        <v>934</v>
      </c>
      <c r="I195" s="48">
        <v>2</v>
      </c>
      <c r="J195" s="50" t="s">
        <v>512</v>
      </c>
      <c r="K195" s="50" t="s">
        <v>941</v>
      </c>
      <c r="L195" s="48" t="s">
        <v>942</v>
      </c>
      <c r="M195" s="51"/>
      <c r="N195" s="48"/>
      <c r="O195" s="53">
        <v>31</v>
      </c>
      <c r="P195" s="87"/>
      <c r="Q195" s="87"/>
      <c r="R195" s="84">
        <v>91.4</v>
      </c>
      <c r="S195" s="48">
        <v>6.25</v>
      </c>
      <c r="T195" s="8">
        <f>U195/S195</f>
        <v>0.46399999999999997</v>
      </c>
      <c r="U195" s="84">
        <v>2.9</v>
      </c>
      <c r="V195" s="48"/>
      <c r="W195" s="48"/>
      <c r="X195" s="85">
        <v>0.3</v>
      </c>
      <c r="Y195" s="85"/>
      <c r="Z195" s="48"/>
      <c r="AA195" s="48"/>
      <c r="AB195" s="48"/>
      <c r="AC195" s="48"/>
      <c r="AD195" s="48"/>
      <c r="AE195" s="84"/>
      <c r="AF195" s="48">
        <v>2.2000000000000002</v>
      </c>
      <c r="AG195" s="48"/>
      <c r="AH195" s="84">
        <v>1.3</v>
      </c>
      <c r="AI195" s="84">
        <v>70</v>
      </c>
      <c r="AJ195" s="84">
        <v>3.3</v>
      </c>
      <c r="AK195" s="84">
        <v>0.5</v>
      </c>
      <c r="AL195" s="48"/>
      <c r="AM195" s="48"/>
      <c r="AN195" s="48"/>
      <c r="AO195" s="84"/>
      <c r="AP195" s="48"/>
      <c r="AQ195" s="48">
        <v>457</v>
      </c>
      <c r="AR195" s="48">
        <v>0</v>
      </c>
      <c r="AS195" s="48"/>
      <c r="AT195" s="48"/>
      <c r="AU195" s="48">
        <v>2741</v>
      </c>
      <c r="AV195" s="48"/>
      <c r="AW195" s="48"/>
      <c r="AX195" s="48"/>
      <c r="AY195" s="48"/>
      <c r="AZ195" s="48"/>
      <c r="BA195" s="84"/>
      <c r="BB195" s="48"/>
      <c r="BC195" s="48"/>
      <c r="BD195" s="48"/>
      <c r="BE195" s="48"/>
      <c r="BF195" s="48"/>
      <c r="BG195" s="48"/>
      <c r="BH195" s="48"/>
      <c r="BI195" s="48"/>
      <c r="BJ195" s="48"/>
      <c r="BK195" s="48"/>
      <c r="BL195" s="48"/>
      <c r="BM195" s="48"/>
      <c r="BN195" s="48"/>
      <c r="BO195" s="84">
        <v>0.08</v>
      </c>
      <c r="BP195" s="84">
        <v>0.24</v>
      </c>
      <c r="BQ195" s="84">
        <v>0.8</v>
      </c>
      <c r="BR195" s="84"/>
      <c r="BS195" s="48"/>
      <c r="BT195" s="84"/>
      <c r="BU195" s="48"/>
      <c r="BV195" s="48"/>
      <c r="BW195" s="48"/>
      <c r="BX195" s="48"/>
      <c r="BY195" s="48"/>
      <c r="BZ195" s="48"/>
      <c r="CA195" s="84"/>
      <c r="CB195" s="84"/>
      <c r="CC195" s="48">
        <v>28</v>
      </c>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row>
    <row r="196" spans="1:146" s="19" customFormat="1" ht="14.25" customHeight="1">
      <c r="A196" s="86" t="s">
        <v>932</v>
      </c>
      <c r="B196" s="48" t="s">
        <v>646</v>
      </c>
      <c r="C196" s="48"/>
      <c r="D196" s="48"/>
      <c r="E196" s="48"/>
      <c r="F196" s="48" t="s">
        <v>933</v>
      </c>
      <c r="G196" s="48" t="s">
        <v>1306</v>
      </c>
      <c r="H196" s="49" t="s">
        <v>934</v>
      </c>
      <c r="I196" s="48"/>
      <c r="J196" s="50"/>
      <c r="K196" s="50"/>
      <c r="L196" s="48"/>
      <c r="M196" s="51">
        <f>R196+U196+X196+Y196+AE196+AG196+AH196</f>
        <v>100.00000000000001</v>
      </c>
      <c r="N196" s="52">
        <f>AVERAGE(N192:N195)</f>
        <v>104</v>
      </c>
      <c r="O196" s="53">
        <f>AVERAGE(O192:O195)</f>
        <v>30</v>
      </c>
      <c r="P196" s="87">
        <f>U196*17+X196*37+Y196*17+AG196*29+AE196*8</f>
        <v>105.22499999999999</v>
      </c>
      <c r="Q196" s="87">
        <f>(U196*4)+(X196*9)+(Y196*4)+(AG196*7)+(AE196*2)</f>
        <v>25.2</v>
      </c>
      <c r="R196" s="88">
        <f>AVERAGE(R192:R195)</f>
        <v>91.5</v>
      </c>
      <c r="S196" s="48">
        <v>6.25</v>
      </c>
      <c r="T196" s="52">
        <f>AVERAGE(T192:T195)</f>
        <v>0.46</v>
      </c>
      <c r="U196" s="89">
        <f>S196*T196</f>
        <v>2.875</v>
      </c>
      <c r="V196" s="52">
        <f>U196</f>
        <v>2.875</v>
      </c>
      <c r="W196" s="7">
        <v>0</v>
      </c>
      <c r="X196" s="98">
        <f>AVERAGE(X192:X195)</f>
        <v>0.39999999999999997</v>
      </c>
      <c r="Y196" s="66">
        <f>100-R196-U196-X196-AE196-AH196</f>
        <v>1.1499999999999997</v>
      </c>
      <c r="Z196" s="52"/>
      <c r="AA196" s="23"/>
      <c r="AB196" s="23"/>
      <c r="AC196" s="23"/>
      <c r="AD196" s="23"/>
      <c r="AE196" s="88">
        <f>AF196</f>
        <v>2.75</v>
      </c>
      <c r="AF196" s="51">
        <f>AVERAGE(AF192:AF195)</f>
        <v>2.75</v>
      </c>
      <c r="AG196" s="23">
        <v>0</v>
      </c>
      <c r="AH196" s="88">
        <f>AVERAGE(AH192:AH195)</f>
        <v>1.325</v>
      </c>
      <c r="AI196" s="88">
        <f>AVERAGE(AI192:AI195)</f>
        <v>72.75</v>
      </c>
      <c r="AJ196" s="88">
        <f>AVERAGE(AJ192:AJ195)</f>
        <v>2.8250000000000002</v>
      </c>
      <c r="AK196" s="88">
        <f>AVERAGE(AK192:AK195)</f>
        <v>0.41666666666666669</v>
      </c>
      <c r="AL196" s="52"/>
      <c r="AM196" s="52"/>
      <c r="AN196" s="26"/>
      <c r="AO196" s="89">
        <f>AR196+(AS196/12)</f>
        <v>245.83333333333334</v>
      </c>
      <c r="AP196" s="27"/>
      <c r="AQ196" s="52">
        <f>AVERAGE(AQ192:AQ195)</f>
        <v>344.66666666666669</v>
      </c>
      <c r="AR196" s="52">
        <f>AVERAGE(AR192:AR195)</f>
        <v>0</v>
      </c>
      <c r="AS196" s="52">
        <f>AU196</f>
        <v>2950</v>
      </c>
      <c r="AT196" s="27"/>
      <c r="AU196" s="52">
        <f>AVERAGE(AU192:AU195)</f>
        <v>2950</v>
      </c>
      <c r="AV196" s="27"/>
      <c r="AW196" s="27"/>
      <c r="AX196" s="48"/>
      <c r="AY196" s="27"/>
      <c r="AZ196" s="27"/>
      <c r="BA196" s="67">
        <v>0</v>
      </c>
      <c r="BB196" s="27"/>
      <c r="BC196" s="23"/>
      <c r="BD196" s="25"/>
      <c r="BE196" s="25"/>
      <c r="BF196" s="25"/>
      <c r="BG196" s="25"/>
      <c r="BH196" s="92"/>
      <c r="BI196" s="26"/>
      <c r="BJ196" s="26"/>
      <c r="BK196" s="26"/>
      <c r="BL196" s="26"/>
      <c r="BM196" s="26"/>
      <c r="BN196" s="27"/>
      <c r="BO196" s="89">
        <f>AVERAGE(BO192:BO195)</f>
        <v>7.0000000000000007E-2</v>
      </c>
      <c r="BP196" s="89">
        <f>AVERAGE(BP192:BP195)</f>
        <v>0.1575</v>
      </c>
      <c r="BQ196" s="89">
        <f>AVERAGE(BQ192:BQ195)</f>
        <v>0.85000000000000009</v>
      </c>
      <c r="BR196" s="84">
        <v>9.6000000000000002E-2</v>
      </c>
      <c r="BS196" s="50"/>
      <c r="BT196" s="84">
        <v>57</v>
      </c>
      <c r="BU196" s="26"/>
      <c r="BV196" s="48">
        <v>194</v>
      </c>
      <c r="BW196" s="48">
        <v>0</v>
      </c>
      <c r="BX196" s="48"/>
      <c r="BY196" s="48"/>
      <c r="BZ196" s="23"/>
      <c r="CA196" s="71">
        <v>0</v>
      </c>
      <c r="CB196" s="71">
        <f>CC196</f>
        <v>23</v>
      </c>
      <c r="CC196" s="52">
        <f>AVERAGE(CC192:CC195)</f>
        <v>23</v>
      </c>
      <c r="CD196" s="25"/>
      <c r="CE196" s="25"/>
      <c r="CF196" s="25"/>
      <c r="CG196" s="23"/>
      <c r="CH196" s="25"/>
      <c r="CI196" s="25"/>
      <c r="CJ196" s="27"/>
      <c r="CK196" s="26"/>
      <c r="CL196" s="26"/>
      <c r="CM196" s="26"/>
      <c r="CN196" s="26"/>
      <c r="CO196" s="24"/>
      <c r="CP196" s="24"/>
      <c r="CQ196" s="25"/>
      <c r="CR196" s="24"/>
      <c r="CS196" s="25"/>
      <c r="CT196" s="24"/>
      <c r="CU196" s="25"/>
      <c r="CV196" s="25"/>
      <c r="CW196" s="25"/>
      <c r="CX196" s="26"/>
      <c r="CY196" s="26"/>
      <c r="CZ196" s="24"/>
      <c r="DA196" s="25"/>
      <c r="DB196" s="26"/>
      <c r="DC196" s="25"/>
      <c r="DD196" s="25"/>
      <c r="DE196" s="25"/>
      <c r="DF196" s="26"/>
      <c r="DG196" s="26"/>
      <c r="DH196" s="25"/>
      <c r="DI196" s="25"/>
      <c r="DJ196" s="25"/>
      <c r="DK196" s="25"/>
      <c r="DL196" s="25"/>
      <c r="DM196" s="26"/>
      <c r="DN196" s="26"/>
      <c r="DO196" s="25"/>
      <c r="DP196" s="27"/>
      <c r="DQ196" s="27"/>
      <c r="DR196" s="27"/>
      <c r="DS196" s="27"/>
      <c r="DT196" s="27"/>
      <c r="DU196" s="27"/>
      <c r="DV196" s="27"/>
      <c r="DW196" s="27"/>
      <c r="DX196" s="27"/>
      <c r="DY196" s="27"/>
      <c r="DZ196" s="27"/>
      <c r="EA196" s="27"/>
      <c r="EB196" s="27"/>
      <c r="EC196" s="27"/>
      <c r="ED196" s="27"/>
      <c r="EE196" s="27"/>
      <c r="EF196" s="27"/>
      <c r="EG196" s="27"/>
      <c r="EH196" s="20"/>
      <c r="EI196" s="20"/>
      <c r="EJ196" s="20"/>
      <c r="EK196" s="20"/>
      <c r="EL196" s="20"/>
      <c r="EM196" s="20"/>
      <c r="EN196" s="20"/>
      <c r="EO196" s="20"/>
      <c r="EP196" s="20"/>
    </row>
    <row r="197" spans="1:146" s="13" customFormat="1">
      <c r="A197" s="93"/>
      <c r="B197" s="94"/>
      <c r="C197" s="94"/>
      <c r="D197" s="94"/>
      <c r="E197" s="94"/>
      <c r="F197" s="94"/>
      <c r="G197" s="94"/>
      <c r="H197" s="95"/>
      <c r="I197" s="94"/>
      <c r="J197" s="96"/>
      <c r="K197" s="96"/>
      <c r="L197" s="94"/>
      <c r="M197" s="172"/>
      <c r="N197" s="94"/>
      <c r="O197" s="97"/>
      <c r="P197" s="84" t="s">
        <v>1349</v>
      </c>
      <c r="Q197" s="84" t="s">
        <v>1349</v>
      </c>
      <c r="R197" s="84" t="s">
        <v>1349</v>
      </c>
      <c r="S197" s="94"/>
      <c r="T197" s="94"/>
      <c r="U197" s="84"/>
      <c r="V197" s="94" t="s">
        <v>301</v>
      </c>
      <c r="W197" s="94" t="s">
        <v>416</v>
      </c>
      <c r="X197" s="85"/>
      <c r="Y197" s="85" t="s">
        <v>301</v>
      </c>
      <c r="Z197" s="48"/>
      <c r="AA197" s="48"/>
      <c r="AB197" s="48"/>
      <c r="AC197" s="48"/>
      <c r="AD197" s="48"/>
      <c r="AE197" s="84" t="s">
        <v>648</v>
      </c>
      <c r="AF197" s="94"/>
      <c r="AG197" s="94" t="s">
        <v>647</v>
      </c>
      <c r="AH197" s="84" t="s">
        <v>648</v>
      </c>
      <c r="AI197" s="84" t="s">
        <v>648</v>
      </c>
      <c r="AJ197" s="84" t="s">
        <v>648</v>
      </c>
      <c r="AK197" s="84" t="s">
        <v>648</v>
      </c>
      <c r="AL197" s="48"/>
      <c r="AM197" s="48"/>
      <c r="AN197" s="48"/>
      <c r="AO197" s="84" t="s">
        <v>301</v>
      </c>
      <c r="AP197" s="94"/>
      <c r="AQ197" s="94"/>
      <c r="AR197" s="94"/>
      <c r="AS197" s="94" t="s">
        <v>301</v>
      </c>
      <c r="AT197" s="94"/>
      <c r="AU197" s="94"/>
      <c r="AV197" s="48"/>
      <c r="AW197" s="48"/>
      <c r="AX197" s="48"/>
      <c r="AY197" s="48"/>
      <c r="AZ197" s="48"/>
      <c r="BA197" s="84" t="s">
        <v>647</v>
      </c>
      <c r="BB197" s="94"/>
      <c r="BC197" s="94"/>
      <c r="BD197" s="48"/>
      <c r="BE197" s="48"/>
      <c r="BF197" s="48"/>
      <c r="BG197" s="48"/>
      <c r="BH197" s="48"/>
      <c r="BI197" s="48"/>
      <c r="BJ197" s="48"/>
      <c r="BK197" s="48"/>
      <c r="BL197" s="48"/>
      <c r="BM197" s="48"/>
      <c r="BN197" s="48"/>
      <c r="BO197" s="84" t="s">
        <v>301</v>
      </c>
      <c r="BP197" s="84" t="s">
        <v>301</v>
      </c>
      <c r="BQ197" s="84" t="s">
        <v>301</v>
      </c>
      <c r="BR197" s="84" t="s">
        <v>1278</v>
      </c>
      <c r="BS197" s="94"/>
      <c r="BT197" s="84" t="s">
        <v>1278</v>
      </c>
      <c r="BU197" s="94"/>
      <c r="BV197" s="94" t="s">
        <v>1198</v>
      </c>
      <c r="BW197" s="94" t="s">
        <v>1198</v>
      </c>
      <c r="BX197" s="94"/>
      <c r="BY197" s="94"/>
      <c r="BZ197" s="94"/>
      <c r="CA197" s="84" t="s">
        <v>1198</v>
      </c>
      <c r="CB197" s="84" t="s">
        <v>301</v>
      </c>
      <c r="CC197" s="94"/>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row>
    <row r="198" spans="1:146" s="13" customFormat="1">
      <c r="A198" s="48" t="s">
        <v>943</v>
      </c>
      <c r="B198" s="48">
        <v>1</v>
      </c>
      <c r="C198" s="48" t="s">
        <v>375</v>
      </c>
      <c r="D198" s="48" t="s">
        <v>389</v>
      </c>
      <c r="E198" s="48">
        <v>1</v>
      </c>
      <c r="F198" s="48" t="s">
        <v>944</v>
      </c>
      <c r="G198" s="48" t="s">
        <v>945</v>
      </c>
      <c r="H198" s="49" t="s">
        <v>946</v>
      </c>
      <c r="I198" s="48">
        <v>1</v>
      </c>
      <c r="J198" s="50" t="s">
        <v>439</v>
      </c>
      <c r="K198" s="50" t="s">
        <v>947</v>
      </c>
      <c r="L198" s="48" t="s">
        <v>938</v>
      </c>
      <c r="M198" s="51"/>
      <c r="N198" s="48"/>
      <c r="O198" s="53">
        <v>35</v>
      </c>
      <c r="P198" s="87"/>
      <c r="Q198" s="87"/>
      <c r="R198" s="84">
        <v>89</v>
      </c>
      <c r="S198" s="48">
        <v>6.25</v>
      </c>
      <c r="T198" s="8">
        <f>U198/S198</f>
        <v>0.59200000000000008</v>
      </c>
      <c r="U198" s="84">
        <v>3.7</v>
      </c>
      <c r="V198" s="48"/>
      <c r="W198" s="48"/>
      <c r="X198" s="85">
        <v>0.5</v>
      </c>
      <c r="Y198" s="85"/>
      <c r="Z198" s="48"/>
      <c r="AA198" s="48"/>
      <c r="AB198" s="48"/>
      <c r="AC198" s="48"/>
      <c r="AD198" s="48"/>
      <c r="AE198" s="84"/>
      <c r="AF198" s="48">
        <v>3.8</v>
      </c>
      <c r="AG198" s="48"/>
      <c r="AH198" s="84">
        <v>3</v>
      </c>
      <c r="AI198" s="84">
        <v>192</v>
      </c>
      <c r="AJ198" s="84">
        <v>3.4</v>
      </c>
      <c r="AK198" s="84"/>
      <c r="AL198" s="48"/>
      <c r="AM198" s="48"/>
      <c r="AN198" s="48"/>
      <c r="AO198" s="84"/>
      <c r="AP198" s="48"/>
      <c r="AQ198" s="48">
        <v>510</v>
      </c>
      <c r="AR198" s="48">
        <v>0</v>
      </c>
      <c r="AS198" s="48"/>
      <c r="AT198" s="48"/>
      <c r="AU198" s="48">
        <v>3059</v>
      </c>
      <c r="AV198" s="48"/>
      <c r="AW198" s="48"/>
      <c r="AX198" s="48"/>
      <c r="AY198" s="48"/>
      <c r="AZ198" s="48"/>
      <c r="BA198" s="84"/>
      <c r="BB198" s="48"/>
      <c r="BC198" s="48"/>
      <c r="BD198" s="48"/>
      <c r="BE198" s="48"/>
      <c r="BF198" s="48"/>
      <c r="BG198" s="48"/>
      <c r="BH198" s="48"/>
      <c r="BI198" s="48"/>
      <c r="BJ198" s="48"/>
      <c r="BK198" s="48"/>
      <c r="BL198" s="48"/>
      <c r="BM198" s="48"/>
      <c r="BN198" s="48"/>
      <c r="BO198" s="84">
        <v>0.02</v>
      </c>
      <c r="BP198" s="84">
        <v>0.26</v>
      </c>
      <c r="BQ198" s="84">
        <v>0.9</v>
      </c>
      <c r="BR198" s="84"/>
      <c r="BS198" s="48"/>
      <c r="BT198" s="84"/>
      <c r="BU198" s="48"/>
      <c r="BV198" s="48"/>
      <c r="BW198" s="48"/>
      <c r="BX198" s="48"/>
      <c r="BY198" s="48"/>
      <c r="BZ198" s="48"/>
      <c r="CA198" s="84"/>
      <c r="CB198" s="84"/>
      <c r="CC198" s="48">
        <v>43</v>
      </c>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row>
    <row r="199" spans="1:146" s="19" customFormat="1" ht="14.25" customHeight="1">
      <c r="A199" s="86" t="s">
        <v>943</v>
      </c>
      <c r="B199" s="48" t="s">
        <v>646</v>
      </c>
      <c r="C199" s="48"/>
      <c r="D199" s="48"/>
      <c r="E199" s="48">
        <v>1</v>
      </c>
      <c r="F199" s="48" t="s">
        <v>944</v>
      </c>
      <c r="G199" s="48" t="s">
        <v>945</v>
      </c>
      <c r="H199" s="49" t="s">
        <v>946</v>
      </c>
      <c r="I199" s="48"/>
      <c r="J199" s="50"/>
      <c r="K199" s="50"/>
      <c r="L199" s="48"/>
      <c r="M199" s="51">
        <f>R199+U199+X199+Y199+AE199+AG199+AH199</f>
        <v>100</v>
      </c>
      <c r="N199" s="52"/>
      <c r="O199" s="53">
        <f>AVERAGE(O198:O198)</f>
        <v>35</v>
      </c>
      <c r="P199" s="87">
        <f>U199*17+X199*37+Y199*17+AG199*29+AE199*8</f>
        <v>111.80000000000001</v>
      </c>
      <c r="Q199" s="87">
        <f>(U199*4)+(X199*9)+(Y199*4)+(AG199*7)+(AE199*2)</f>
        <v>26.900000000000006</v>
      </c>
      <c r="R199" s="88">
        <f>AVERAGE(R198:R198)</f>
        <v>89</v>
      </c>
      <c r="S199" s="48">
        <v>6.25</v>
      </c>
      <c r="T199" s="52">
        <f>AVERAGE(T198:T198)</f>
        <v>0.59200000000000008</v>
      </c>
      <c r="U199" s="89">
        <f>S199*T199</f>
        <v>3.7000000000000006</v>
      </c>
      <c r="V199" s="52">
        <f>U199</f>
        <v>3.7000000000000006</v>
      </c>
      <c r="W199" s="7">
        <v>0</v>
      </c>
      <c r="X199" s="98">
        <f>AVERAGE(X198:X198)</f>
        <v>0.5</v>
      </c>
      <c r="Y199" s="66">
        <f>100-R199-U199-X199-AE199-AH199</f>
        <v>0</v>
      </c>
      <c r="Z199" s="52"/>
      <c r="AA199" s="23"/>
      <c r="AB199" s="23"/>
      <c r="AC199" s="23"/>
      <c r="AD199" s="23"/>
      <c r="AE199" s="88">
        <f>AF198</f>
        <v>3.8</v>
      </c>
      <c r="AF199" s="51"/>
      <c r="AG199" s="23">
        <v>0</v>
      </c>
      <c r="AH199" s="88">
        <f>AVERAGE(AH198:AH198)</f>
        <v>3</v>
      </c>
      <c r="AI199" s="88">
        <f>AVERAGE(AI198:AI198)</f>
        <v>192</v>
      </c>
      <c r="AJ199" s="88">
        <f>AVERAGE(AJ198:AJ198)</f>
        <v>3.4</v>
      </c>
      <c r="AK199" s="88">
        <v>0.9</v>
      </c>
      <c r="AL199" s="52"/>
      <c r="AM199" s="52"/>
      <c r="AN199" s="26"/>
      <c r="AO199" s="89">
        <f>AR199+(AS199/12)</f>
        <v>254.91666666666666</v>
      </c>
      <c r="AP199" s="27"/>
      <c r="AQ199" s="52"/>
      <c r="AR199" s="52">
        <f>AVERAGE(AR198:AR198)</f>
        <v>0</v>
      </c>
      <c r="AS199" s="52">
        <f>AU199</f>
        <v>3059</v>
      </c>
      <c r="AT199" s="27"/>
      <c r="AU199" s="52">
        <f>AVERAGE(AU198:AU198)</f>
        <v>3059</v>
      </c>
      <c r="AV199" s="27"/>
      <c r="AW199" s="27"/>
      <c r="AX199" s="48"/>
      <c r="AY199" s="27"/>
      <c r="AZ199" s="27"/>
      <c r="BA199" s="67">
        <f>BA198</f>
        <v>0</v>
      </c>
      <c r="BB199" s="27"/>
      <c r="BC199" s="23"/>
      <c r="BD199" s="25"/>
      <c r="BE199" s="25"/>
      <c r="BF199" s="25"/>
      <c r="BG199" s="25"/>
      <c r="BH199" s="92"/>
      <c r="BI199" s="26"/>
      <c r="BJ199" s="26"/>
      <c r="BK199" s="26"/>
      <c r="BL199" s="26"/>
      <c r="BM199" s="26"/>
      <c r="BN199" s="27"/>
      <c r="BO199" s="89">
        <f>AVERAGE(BO198:BO198)</f>
        <v>0.02</v>
      </c>
      <c r="BP199" s="89">
        <f>AVERAGE(BP198:BP198)</f>
        <v>0.26</v>
      </c>
      <c r="BQ199" s="89">
        <f>BQ198</f>
        <v>0.9</v>
      </c>
      <c r="BR199" s="84">
        <v>0.192</v>
      </c>
      <c r="BS199" s="26"/>
      <c r="BT199" s="69">
        <v>85</v>
      </c>
      <c r="BU199" s="26"/>
      <c r="BV199" s="27"/>
      <c r="BW199" s="27"/>
      <c r="BX199" s="27"/>
      <c r="BY199" s="27"/>
      <c r="BZ199" s="23"/>
      <c r="CA199" s="71">
        <v>0</v>
      </c>
      <c r="CB199" s="71">
        <f>CC199</f>
        <v>43</v>
      </c>
      <c r="CC199" s="52">
        <f>AVERAGE(CC198:CC198)</f>
        <v>43</v>
      </c>
      <c r="CD199" s="25"/>
      <c r="CE199" s="25"/>
      <c r="CF199" s="25"/>
      <c r="CG199" s="23"/>
      <c r="CH199" s="25"/>
      <c r="CI199" s="25"/>
      <c r="CJ199" s="27"/>
      <c r="CK199" s="26"/>
      <c r="CL199" s="26"/>
      <c r="CM199" s="26"/>
      <c r="CN199" s="26"/>
      <c r="CO199" s="24"/>
      <c r="CP199" s="24"/>
      <c r="CQ199" s="25"/>
      <c r="CR199" s="24"/>
      <c r="CS199" s="25"/>
      <c r="CT199" s="24"/>
      <c r="CU199" s="25"/>
      <c r="CV199" s="25"/>
      <c r="CW199" s="25"/>
      <c r="CX199" s="26"/>
      <c r="CY199" s="26"/>
      <c r="CZ199" s="24"/>
      <c r="DA199" s="25"/>
      <c r="DB199" s="26"/>
      <c r="DC199" s="25"/>
      <c r="DD199" s="25"/>
      <c r="DE199" s="25"/>
      <c r="DF199" s="26"/>
      <c r="DG199" s="26"/>
      <c r="DH199" s="25"/>
      <c r="DI199" s="25"/>
      <c r="DJ199" s="25"/>
      <c r="DK199" s="25"/>
      <c r="DL199" s="25"/>
      <c r="DM199" s="26"/>
      <c r="DN199" s="26"/>
      <c r="DO199" s="25"/>
      <c r="DP199" s="27"/>
      <c r="DQ199" s="27"/>
      <c r="DR199" s="27"/>
      <c r="DS199" s="27"/>
      <c r="DT199" s="27"/>
      <c r="DU199" s="27"/>
      <c r="DV199" s="27"/>
      <c r="DW199" s="27"/>
      <c r="DX199" s="27"/>
      <c r="DY199" s="27"/>
      <c r="DZ199" s="27"/>
      <c r="EA199" s="27"/>
      <c r="EB199" s="27"/>
      <c r="EC199" s="27"/>
      <c r="ED199" s="27"/>
      <c r="EE199" s="27"/>
      <c r="EF199" s="27"/>
      <c r="EG199" s="27"/>
      <c r="EH199" s="20"/>
      <c r="EI199" s="20"/>
      <c r="EJ199" s="20"/>
      <c r="EK199" s="20"/>
      <c r="EL199" s="20"/>
      <c r="EM199" s="20"/>
      <c r="EN199" s="20"/>
      <c r="EO199" s="20"/>
      <c r="EP199" s="20"/>
    </row>
    <row r="200" spans="1:146" s="13" customFormat="1">
      <c r="A200" s="93"/>
      <c r="B200" s="94"/>
      <c r="C200" s="94"/>
      <c r="D200" s="94"/>
      <c r="E200" s="94"/>
      <c r="F200" s="94"/>
      <c r="G200" s="94"/>
      <c r="H200" s="95"/>
      <c r="I200" s="94"/>
      <c r="J200" s="96"/>
      <c r="K200" s="96"/>
      <c r="L200" s="94"/>
      <c r="M200" s="172"/>
      <c r="N200" s="94"/>
      <c r="O200" s="97"/>
      <c r="P200" s="84" t="s">
        <v>1349</v>
      </c>
      <c r="Q200" s="84" t="s">
        <v>1349</v>
      </c>
      <c r="R200" s="84" t="s">
        <v>1349</v>
      </c>
      <c r="S200" s="94"/>
      <c r="T200" s="94"/>
      <c r="U200" s="84"/>
      <c r="V200" s="94" t="s">
        <v>416</v>
      </c>
      <c r="W200" s="94" t="s">
        <v>416</v>
      </c>
      <c r="X200" s="85"/>
      <c r="Y200" s="85" t="s">
        <v>301</v>
      </c>
      <c r="Z200" s="48"/>
      <c r="AA200" s="48"/>
      <c r="AB200" s="48"/>
      <c r="AC200" s="48"/>
      <c r="AD200" s="48"/>
      <c r="AE200" s="84" t="s">
        <v>648</v>
      </c>
      <c r="AF200" s="94"/>
      <c r="AG200" s="94" t="s">
        <v>647</v>
      </c>
      <c r="AH200" s="84" t="s">
        <v>1254</v>
      </c>
      <c r="AI200" s="84" t="s">
        <v>1254</v>
      </c>
      <c r="AJ200" s="84" t="s">
        <v>1254</v>
      </c>
      <c r="AK200" s="84" t="s">
        <v>1255</v>
      </c>
      <c r="AL200" s="48"/>
      <c r="AM200" s="48"/>
      <c r="AN200" s="48"/>
      <c r="AO200" s="84" t="s">
        <v>301</v>
      </c>
      <c r="AP200" s="94"/>
      <c r="AQ200" s="94"/>
      <c r="AR200" s="94"/>
      <c r="AS200" s="94"/>
      <c r="AT200" s="94"/>
      <c r="AU200" s="94"/>
      <c r="AV200" s="48"/>
      <c r="AW200" s="48"/>
      <c r="AX200" s="48"/>
      <c r="AY200" s="48"/>
      <c r="AZ200" s="48"/>
      <c r="BA200" s="84" t="s">
        <v>1255</v>
      </c>
      <c r="BB200" s="94"/>
      <c r="BC200" s="94"/>
      <c r="BD200" s="48"/>
      <c r="BE200" s="48"/>
      <c r="BF200" s="48"/>
      <c r="BG200" s="48"/>
      <c r="BH200" s="48"/>
      <c r="BI200" s="48"/>
      <c r="BJ200" s="48"/>
      <c r="BK200" s="48"/>
      <c r="BL200" s="48"/>
      <c r="BM200" s="48"/>
      <c r="BN200" s="48"/>
      <c r="BO200" s="84" t="s">
        <v>1279</v>
      </c>
      <c r="BP200" s="84" t="s">
        <v>1279</v>
      </c>
      <c r="BQ200" s="84" t="s">
        <v>1239</v>
      </c>
      <c r="BR200" s="84" t="s">
        <v>1255</v>
      </c>
      <c r="BS200" s="94"/>
      <c r="BT200" s="84" t="s">
        <v>1255</v>
      </c>
      <c r="BU200" s="94"/>
      <c r="BV200" s="94"/>
      <c r="BW200" s="94"/>
      <c r="BX200" s="94"/>
      <c r="BY200" s="94"/>
      <c r="BZ200" s="94"/>
      <c r="CA200" s="84" t="s">
        <v>1255</v>
      </c>
      <c r="CB200" s="84" t="s">
        <v>301</v>
      </c>
      <c r="CC200" s="94"/>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row>
    <row r="201" spans="1:146" s="13" customFormat="1">
      <c r="A201" s="48" t="s">
        <v>948</v>
      </c>
      <c r="B201" s="48">
        <v>1</v>
      </c>
      <c r="C201" s="48" t="s">
        <v>375</v>
      </c>
      <c r="D201" s="48" t="s">
        <v>389</v>
      </c>
      <c r="E201" s="48">
        <v>1</v>
      </c>
      <c r="F201" s="48" t="s">
        <v>949</v>
      </c>
      <c r="G201" s="48" t="s">
        <v>1307</v>
      </c>
      <c r="H201" s="49" t="s">
        <v>950</v>
      </c>
      <c r="I201" s="48">
        <v>1</v>
      </c>
      <c r="J201" s="50" t="s">
        <v>439</v>
      </c>
      <c r="K201" s="50" t="s">
        <v>951</v>
      </c>
      <c r="L201" s="48" t="s">
        <v>952</v>
      </c>
      <c r="M201" s="51"/>
      <c r="N201" s="48"/>
      <c r="O201" s="53">
        <v>48</v>
      </c>
      <c r="P201" s="87"/>
      <c r="Q201" s="87"/>
      <c r="R201" s="84">
        <v>87.3</v>
      </c>
      <c r="S201" s="48">
        <v>6.25</v>
      </c>
      <c r="T201" s="8">
        <f>U201/S201</f>
        <v>0.67200000000000004</v>
      </c>
      <c r="U201" s="84">
        <v>4.2</v>
      </c>
      <c r="V201" s="48"/>
      <c r="W201" s="48"/>
      <c r="X201" s="85">
        <v>0.4</v>
      </c>
      <c r="Y201" s="85"/>
      <c r="Z201" s="48"/>
      <c r="AA201" s="48"/>
      <c r="AB201" s="48"/>
      <c r="AC201" s="48"/>
      <c r="AD201" s="48"/>
      <c r="AE201" s="84"/>
      <c r="AF201" s="48">
        <v>4.9000000000000004</v>
      </c>
      <c r="AG201" s="48"/>
      <c r="AH201" s="84">
        <v>1.2</v>
      </c>
      <c r="AI201" s="84">
        <v>63</v>
      </c>
      <c r="AJ201" s="84">
        <v>4.8</v>
      </c>
      <c r="AK201" s="84">
        <v>0.4</v>
      </c>
      <c r="AL201" s="48"/>
      <c r="AM201" s="48"/>
      <c r="AN201" s="48"/>
      <c r="AO201" s="84"/>
      <c r="AP201" s="48"/>
      <c r="AQ201" s="48">
        <v>589</v>
      </c>
      <c r="AR201" s="48">
        <v>0</v>
      </c>
      <c r="AS201" s="48"/>
      <c r="AT201" s="48"/>
      <c r="AU201" s="48">
        <v>3536</v>
      </c>
      <c r="AV201" s="48"/>
      <c r="AW201" s="48"/>
      <c r="AX201" s="48"/>
      <c r="AY201" s="48"/>
      <c r="AZ201" s="48"/>
      <c r="BA201" s="84"/>
      <c r="BB201" s="48"/>
      <c r="BC201" s="48"/>
      <c r="BD201" s="48"/>
      <c r="BE201" s="48"/>
      <c r="BF201" s="48"/>
      <c r="BG201" s="48"/>
      <c r="BH201" s="48"/>
      <c r="BI201" s="48"/>
      <c r="BJ201" s="48"/>
      <c r="BK201" s="48"/>
      <c r="BL201" s="48"/>
      <c r="BM201" s="48"/>
      <c r="BN201" s="48"/>
      <c r="BO201" s="84">
        <v>0.13</v>
      </c>
      <c r="BP201" s="84">
        <v>0.33</v>
      </c>
      <c r="BQ201" s="84">
        <v>1.9</v>
      </c>
      <c r="BR201" s="84"/>
      <c r="BS201" s="48"/>
      <c r="BT201" s="84"/>
      <c r="BU201" s="48"/>
      <c r="BV201" s="48"/>
      <c r="BW201" s="48"/>
      <c r="BX201" s="48"/>
      <c r="BY201" s="48"/>
      <c r="BZ201" s="48"/>
      <c r="CA201" s="84"/>
      <c r="CB201" s="84"/>
      <c r="CC201" s="48">
        <v>29</v>
      </c>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row>
    <row r="202" spans="1:146" s="19" customFormat="1" ht="14.25" customHeight="1">
      <c r="A202" s="86" t="s">
        <v>948</v>
      </c>
      <c r="B202" s="48" t="s">
        <v>646</v>
      </c>
      <c r="C202" s="48"/>
      <c r="D202" s="48"/>
      <c r="E202" s="48">
        <v>1</v>
      </c>
      <c r="F202" s="48" t="s">
        <v>949</v>
      </c>
      <c r="G202" s="48" t="s">
        <v>1307</v>
      </c>
      <c r="H202" s="49" t="s">
        <v>950</v>
      </c>
      <c r="I202" s="48"/>
      <c r="J202" s="50"/>
      <c r="K202" s="50"/>
      <c r="L202" s="48"/>
      <c r="M202" s="51">
        <f>R202+U202+X202+Y202+AE202+AG202+AH202</f>
        <v>100.00000000000001</v>
      </c>
      <c r="N202" s="52"/>
      <c r="O202" s="53">
        <f>AVERAGE(O201:O201)</f>
        <v>48</v>
      </c>
      <c r="P202" s="87">
        <f>U202*17+X202*37+Y202*17+AG202*29+AE202*8</f>
        <v>159.40000000000003</v>
      </c>
      <c r="Q202" s="87">
        <f>(U202*4)+(X202*9)+(Y202*4)+(AG202*7)+(AE202*2)</f>
        <v>38.200000000000017</v>
      </c>
      <c r="R202" s="88">
        <f>AVERAGE(R201:R201)</f>
        <v>87.3</v>
      </c>
      <c r="S202" s="48">
        <v>6.25</v>
      </c>
      <c r="T202" s="52">
        <f>AVERAGE(T201:T201)</f>
        <v>0.67200000000000004</v>
      </c>
      <c r="U202" s="89">
        <f>S202*T202</f>
        <v>4.2</v>
      </c>
      <c r="V202" s="52">
        <f>U202</f>
        <v>4.2</v>
      </c>
      <c r="W202" s="7">
        <v>0</v>
      </c>
      <c r="X202" s="98">
        <f>AVERAGE(X201:X201)</f>
        <v>0.4</v>
      </c>
      <c r="Y202" s="66">
        <f>100-R202-U202-X202-AE202-AH202</f>
        <v>2.0000000000000027</v>
      </c>
      <c r="Z202" s="52"/>
      <c r="AA202" s="23"/>
      <c r="AB202" s="23"/>
      <c r="AC202" s="23"/>
      <c r="AD202" s="23"/>
      <c r="AE202" s="88">
        <f>AF201</f>
        <v>4.9000000000000004</v>
      </c>
      <c r="AF202" s="51"/>
      <c r="AG202" s="23">
        <v>0</v>
      </c>
      <c r="AH202" s="88">
        <f>AVERAGE(AH201:AH201)</f>
        <v>1.2</v>
      </c>
      <c r="AI202" s="88">
        <f>AVERAGE(AI201:AI201)</f>
        <v>63</v>
      </c>
      <c r="AJ202" s="88">
        <f>AVERAGE(AJ201:AJ201)</f>
        <v>4.8</v>
      </c>
      <c r="AK202" s="88">
        <f>AVERAGE(AK201:AK201)</f>
        <v>0.4</v>
      </c>
      <c r="AL202" s="52"/>
      <c r="AM202" s="52"/>
      <c r="AN202" s="26"/>
      <c r="AO202" s="89">
        <f>AR202+(AS202/12)</f>
        <v>294.66666666666669</v>
      </c>
      <c r="AP202" s="27"/>
      <c r="AQ202" s="52"/>
      <c r="AR202" s="52">
        <f>AVERAGE(AR201:AR201)</f>
        <v>0</v>
      </c>
      <c r="AS202" s="52">
        <f>AU202</f>
        <v>3536</v>
      </c>
      <c r="AT202" s="27"/>
      <c r="AU202" s="52">
        <f>AVERAGE(AU201:AU201)</f>
        <v>3536</v>
      </c>
      <c r="AV202" s="27"/>
      <c r="AW202" s="27"/>
      <c r="AX202" s="48"/>
      <c r="AY202" s="27"/>
      <c r="AZ202" s="27"/>
      <c r="BA202" s="67">
        <v>0</v>
      </c>
      <c r="BB202" s="27"/>
      <c r="BC202" s="23"/>
      <c r="BD202" s="25"/>
      <c r="BE202" s="25"/>
      <c r="BF202" s="25"/>
      <c r="BG202" s="25"/>
      <c r="BH202" s="92"/>
      <c r="BI202" s="26"/>
      <c r="BJ202" s="26"/>
      <c r="BK202" s="26"/>
      <c r="BL202" s="26"/>
      <c r="BM202" s="26"/>
      <c r="BN202" s="27"/>
      <c r="BO202" s="89">
        <f>AVERAGE(BO201:BO201)</f>
        <v>0.13</v>
      </c>
      <c r="BP202" s="89">
        <f>AVERAGE(BP201:BP201)</f>
        <v>0.33</v>
      </c>
      <c r="BQ202" s="89">
        <v>19</v>
      </c>
      <c r="BR202" s="84">
        <v>6.6000000000000003E-2</v>
      </c>
      <c r="BS202" s="26"/>
      <c r="BT202" s="84">
        <v>14</v>
      </c>
      <c r="BU202" s="26"/>
      <c r="BV202" s="27"/>
      <c r="BW202" s="27"/>
      <c r="BX202" s="27"/>
      <c r="BY202" s="27"/>
      <c r="BZ202" s="23"/>
      <c r="CA202" s="71">
        <v>0</v>
      </c>
      <c r="CB202" s="71">
        <v>29</v>
      </c>
      <c r="CC202" s="52">
        <f>AVERAGE(CC201:CC201)</f>
        <v>29</v>
      </c>
      <c r="CD202" s="25"/>
      <c r="CE202" s="25"/>
      <c r="CF202" s="25"/>
      <c r="CG202" s="23"/>
      <c r="CH202" s="25"/>
      <c r="CI202" s="25"/>
      <c r="CJ202" s="27"/>
      <c r="CK202" s="26"/>
      <c r="CL202" s="26"/>
      <c r="CM202" s="26"/>
      <c r="CN202" s="26"/>
      <c r="CO202" s="24"/>
      <c r="CP202" s="24"/>
      <c r="CQ202" s="25"/>
      <c r="CR202" s="24"/>
      <c r="CS202" s="25"/>
      <c r="CT202" s="24"/>
      <c r="CU202" s="25"/>
      <c r="CV202" s="25"/>
      <c r="CW202" s="25"/>
      <c r="CX202" s="26"/>
      <c r="CY202" s="26"/>
      <c r="CZ202" s="24"/>
      <c r="DA202" s="25"/>
      <c r="DB202" s="26"/>
      <c r="DC202" s="25"/>
      <c r="DD202" s="25"/>
      <c r="DE202" s="25"/>
      <c r="DF202" s="26"/>
      <c r="DG202" s="26"/>
      <c r="DH202" s="25"/>
      <c r="DI202" s="25"/>
      <c r="DJ202" s="25"/>
      <c r="DK202" s="25"/>
      <c r="DL202" s="25"/>
      <c r="DM202" s="26"/>
      <c r="DN202" s="26"/>
      <c r="DO202" s="25"/>
      <c r="DP202" s="27"/>
      <c r="DQ202" s="27"/>
      <c r="DR202" s="27"/>
      <c r="DS202" s="27"/>
      <c r="DT202" s="27"/>
      <c r="DU202" s="27"/>
      <c r="DV202" s="27"/>
      <c r="DW202" s="27"/>
      <c r="DX202" s="27"/>
      <c r="DY202" s="27"/>
      <c r="DZ202" s="27"/>
      <c r="EA202" s="27"/>
      <c r="EB202" s="27"/>
      <c r="EC202" s="27"/>
      <c r="ED202" s="27"/>
      <c r="EE202" s="27"/>
      <c r="EF202" s="27"/>
      <c r="EG202" s="27"/>
      <c r="EH202" s="20"/>
      <c r="EI202" s="20"/>
      <c r="EJ202" s="20"/>
      <c r="EK202" s="20"/>
      <c r="EL202" s="20"/>
      <c r="EM202" s="20"/>
      <c r="EN202" s="20"/>
      <c r="EO202" s="20"/>
      <c r="EP202" s="20"/>
    </row>
    <row r="203" spans="1:146" s="13" customFormat="1">
      <c r="A203" s="93"/>
      <c r="B203" s="94"/>
      <c r="C203" s="94"/>
      <c r="D203" s="94"/>
      <c r="E203" s="94"/>
      <c r="F203" s="94"/>
      <c r="G203" s="94"/>
      <c r="H203" s="95"/>
      <c r="I203" s="94"/>
      <c r="J203" s="96"/>
      <c r="K203" s="96"/>
      <c r="L203" s="94"/>
      <c r="M203" s="172"/>
      <c r="N203" s="94"/>
      <c r="O203" s="97"/>
      <c r="P203" s="84" t="s">
        <v>1349</v>
      </c>
      <c r="Q203" s="84" t="s">
        <v>1349</v>
      </c>
      <c r="R203" s="84" t="s">
        <v>1349</v>
      </c>
      <c r="S203" s="48"/>
      <c r="T203" s="48"/>
      <c r="U203" s="84"/>
      <c r="V203" s="94" t="s">
        <v>416</v>
      </c>
      <c r="W203" s="94" t="s">
        <v>416</v>
      </c>
      <c r="X203" s="85"/>
      <c r="Y203" s="85" t="s">
        <v>301</v>
      </c>
      <c r="Z203" s="48"/>
      <c r="AA203" s="48"/>
      <c r="AB203" s="48"/>
      <c r="AC203" s="48"/>
      <c r="AD203" s="48"/>
      <c r="AE203" s="84" t="s">
        <v>648</v>
      </c>
      <c r="AF203" s="94" t="s">
        <v>1199</v>
      </c>
      <c r="AG203" s="94" t="s">
        <v>647</v>
      </c>
      <c r="AH203" s="84" t="s">
        <v>1199</v>
      </c>
      <c r="AI203" s="84" t="s">
        <v>1199</v>
      </c>
      <c r="AJ203" s="84" t="s">
        <v>1199</v>
      </c>
      <c r="AK203" s="84" t="s">
        <v>1199</v>
      </c>
      <c r="AL203" s="48"/>
      <c r="AM203" s="48"/>
      <c r="AN203" s="48"/>
      <c r="AO203" s="84" t="s">
        <v>301</v>
      </c>
      <c r="AP203" s="94"/>
      <c r="AQ203" s="94"/>
      <c r="AR203" s="94"/>
      <c r="AS203" s="94"/>
      <c r="AT203" s="94"/>
      <c r="AU203" s="94"/>
      <c r="AV203" s="48"/>
      <c r="AW203" s="48"/>
      <c r="AX203" s="48"/>
      <c r="AY203" s="48"/>
      <c r="AZ203" s="48"/>
      <c r="BA203" s="84" t="s">
        <v>647</v>
      </c>
      <c r="BB203" s="94"/>
      <c r="BC203" s="94"/>
      <c r="BD203" s="48"/>
      <c r="BE203" s="48"/>
      <c r="BF203" s="48"/>
      <c r="BG203" s="48"/>
      <c r="BH203" s="48"/>
      <c r="BI203" s="48"/>
      <c r="BJ203" s="48"/>
      <c r="BK203" s="48"/>
      <c r="BL203" s="48"/>
      <c r="BM203" s="48"/>
      <c r="BN203" s="48"/>
      <c r="BO203" s="84" t="s">
        <v>1199</v>
      </c>
      <c r="BP203" s="84" t="s">
        <v>1199</v>
      </c>
      <c r="BQ203" s="84" t="s">
        <v>1199</v>
      </c>
      <c r="BR203" s="84" t="s">
        <v>1235</v>
      </c>
      <c r="BS203" s="94"/>
      <c r="BT203" s="84" t="s">
        <v>1235</v>
      </c>
      <c r="BU203" s="94"/>
      <c r="BV203" s="94"/>
      <c r="BW203" s="94"/>
      <c r="BX203" s="94"/>
      <c r="BY203" s="94"/>
      <c r="BZ203" s="94"/>
      <c r="CA203" s="84" t="s">
        <v>1235</v>
      </c>
      <c r="CB203" s="84"/>
      <c r="CC203" s="94" t="s">
        <v>1199</v>
      </c>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row>
    <row r="204" spans="1:146" s="13" customFormat="1">
      <c r="A204" s="48" t="s">
        <v>953</v>
      </c>
      <c r="B204" s="48">
        <v>1</v>
      </c>
      <c r="C204" s="48" t="s">
        <v>375</v>
      </c>
      <c r="D204" s="48" t="s">
        <v>389</v>
      </c>
      <c r="E204" s="48">
        <v>1</v>
      </c>
      <c r="F204" s="48" t="s">
        <v>954</v>
      </c>
      <c r="G204" s="48" t="s">
        <v>955</v>
      </c>
      <c r="H204" s="49" t="s">
        <v>956</v>
      </c>
      <c r="I204" s="48">
        <v>1</v>
      </c>
      <c r="J204" s="50" t="s">
        <v>439</v>
      </c>
      <c r="K204" s="50" t="s">
        <v>957</v>
      </c>
      <c r="L204" s="48" t="s">
        <v>958</v>
      </c>
      <c r="M204" s="51"/>
      <c r="N204" s="48"/>
      <c r="O204" s="53">
        <v>32</v>
      </c>
      <c r="P204" s="87"/>
      <c r="Q204" s="87"/>
      <c r="R204" s="84">
        <v>91</v>
      </c>
      <c r="S204" s="94">
        <v>6.25</v>
      </c>
      <c r="T204" s="173">
        <f>U204/S204</f>
        <v>0.57600000000000007</v>
      </c>
      <c r="U204" s="84">
        <v>3.6</v>
      </c>
      <c r="V204" s="48"/>
      <c r="W204" s="48"/>
      <c r="X204" s="85">
        <v>0.2</v>
      </c>
      <c r="Y204" s="85"/>
      <c r="Z204" s="48"/>
      <c r="AA204" s="48"/>
      <c r="AB204" s="48"/>
      <c r="AC204" s="48"/>
      <c r="AD204" s="48"/>
      <c r="AE204" s="84"/>
      <c r="AF204" s="48">
        <v>2.7</v>
      </c>
      <c r="AG204" s="48"/>
      <c r="AH204" s="84">
        <v>1.3</v>
      </c>
      <c r="AI204" s="84">
        <v>57</v>
      </c>
      <c r="AJ204" s="84">
        <v>1.4</v>
      </c>
      <c r="AK204" s="84">
        <v>0.5</v>
      </c>
      <c r="AL204" s="48"/>
      <c r="AM204" s="48"/>
      <c r="AN204" s="48"/>
      <c r="AO204" s="84"/>
      <c r="AP204" s="48"/>
      <c r="AQ204" s="48">
        <v>673</v>
      </c>
      <c r="AR204" s="48">
        <v>0</v>
      </c>
      <c r="AS204" s="48"/>
      <c r="AT204" s="48"/>
      <c r="AU204" s="48">
        <v>4036</v>
      </c>
      <c r="AV204" s="48"/>
      <c r="AW204" s="48"/>
      <c r="AX204" s="48"/>
      <c r="AY204" s="48"/>
      <c r="AZ204" s="48"/>
      <c r="BA204" s="84"/>
      <c r="BB204" s="48"/>
      <c r="BC204" s="48"/>
      <c r="BD204" s="48"/>
      <c r="BE204" s="48"/>
      <c r="BF204" s="48"/>
      <c r="BG204" s="48"/>
      <c r="BH204" s="48"/>
      <c r="BI204" s="48"/>
      <c r="BJ204" s="48"/>
      <c r="BK204" s="48"/>
      <c r="BL204" s="48"/>
      <c r="BM204" s="48"/>
      <c r="BN204" s="48"/>
      <c r="BO204" s="84">
        <v>0.11</v>
      </c>
      <c r="BP204" s="84">
        <v>0.17</v>
      </c>
      <c r="BQ204" s="84">
        <v>0.8</v>
      </c>
      <c r="BR204" s="84"/>
      <c r="BS204" s="48"/>
      <c r="BT204" s="84"/>
      <c r="BU204" s="48"/>
      <c r="BV204" s="48"/>
      <c r="BW204" s="48"/>
      <c r="BX204" s="48"/>
      <c r="BY204" s="48"/>
      <c r="BZ204" s="48"/>
      <c r="CA204" s="84"/>
      <c r="CB204" s="84"/>
      <c r="CC204" s="48">
        <v>13</v>
      </c>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row>
    <row r="205" spans="1:146" s="19" customFormat="1" ht="14.25" customHeight="1">
      <c r="A205" s="86" t="s">
        <v>953</v>
      </c>
      <c r="B205" s="48" t="s">
        <v>646</v>
      </c>
      <c r="C205" s="48"/>
      <c r="D205" s="48"/>
      <c r="E205" s="48">
        <v>1</v>
      </c>
      <c r="F205" s="48" t="s">
        <v>954</v>
      </c>
      <c r="G205" s="48" t="s">
        <v>955</v>
      </c>
      <c r="H205" s="49" t="s">
        <v>956</v>
      </c>
      <c r="I205" s="48"/>
      <c r="J205" s="50"/>
      <c r="K205" s="50"/>
      <c r="L205" s="48"/>
      <c r="M205" s="51">
        <f>R205+U205+X205+Y205+AE205+AG205+AH205</f>
        <v>100</v>
      </c>
      <c r="N205" s="52"/>
      <c r="O205" s="53">
        <f>AVERAGE(O204:O204)</f>
        <v>32</v>
      </c>
      <c r="P205" s="87">
        <f>U205*17+X205*37+Y205*17+AG205*29+AE205*8</f>
        <v>110.6</v>
      </c>
      <c r="Q205" s="87">
        <f>(U205*4)+(X205*9)+(Y205*4)+(AG205*7)+(AE205*2)</f>
        <v>26.4</v>
      </c>
      <c r="R205" s="88">
        <f>AVERAGE(R204:R204)</f>
        <v>91</v>
      </c>
      <c r="S205" s="48">
        <v>6.25</v>
      </c>
      <c r="T205" s="52">
        <f>AVERAGE(T204:T204)</f>
        <v>0.57600000000000007</v>
      </c>
      <c r="U205" s="89">
        <f>S205*T205</f>
        <v>3.6000000000000005</v>
      </c>
      <c r="V205" s="52">
        <f>U205</f>
        <v>3.6000000000000005</v>
      </c>
      <c r="W205" s="7">
        <v>0</v>
      </c>
      <c r="X205" s="98">
        <f>AVERAGE(X204:X204)</f>
        <v>0.2</v>
      </c>
      <c r="Y205" s="66">
        <f>100-R205-U205-X205-AE205-AH205</f>
        <v>1.1999999999999991</v>
      </c>
      <c r="Z205" s="52"/>
      <c r="AA205" s="23"/>
      <c r="AB205" s="23"/>
      <c r="AC205" s="23"/>
      <c r="AD205" s="23"/>
      <c r="AE205" s="88">
        <v>2.7</v>
      </c>
      <c r="AF205" s="51">
        <v>2.7</v>
      </c>
      <c r="AG205" s="23">
        <v>0</v>
      </c>
      <c r="AH205" s="88">
        <f>AVERAGE(AH204:AH204)</f>
        <v>1.3</v>
      </c>
      <c r="AI205" s="88">
        <f>AVERAGE(AI204:AI204)</f>
        <v>57</v>
      </c>
      <c r="AJ205" s="88">
        <f>AVERAGE(AJ204:AJ204)</f>
        <v>1.4</v>
      </c>
      <c r="AK205" s="88">
        <f>AVERAGE(AK204:AK204)</f>
        <v>0.5</v>
      </c>
      <c r="AL205" s="52"/>
      <c r="AM205" s="52"/>
      <c r="AN205" s="26"/>
      <c r="AO205" s="89">
        <f>AR205+(AS205/12)</f>
        <v>336.33333333333331</v>
      </c>
      <c r="AP205" s="27"/>
      <c r="AQ205" s="52"/>
      <c r="AR205" s="52">
        <f>AVERAGE(AR204:AR204)</f>
        <v>0</v>
      </c>
      <c r="AS205" s="52">
        <f>AU205</f>
        <v>4036</v>
      </c>
      <c r="AT205" s="27"/>
      <c r="AU205" s="52">
        <f>AVERAGE(AU204:AU204)</f>
        <v>4036</v>
      </c>
      <c r="AV205" s="27"/>
      <c r="AW205" s="27"/>
      <c r="AX205" s="48"/>
      <c r="AY205" s="27"/>
      <c r="AZ205" s="27"/>
      <c r="BA205" s="67">
        <v>0</v>
      </c>
      <c r="BB205" s="27"/>
      <c r="BC205" s="23"/>
      <c r="BD205" s="25"/>
      <c r="BE205" s="25"/>
      <c r="BF205" s="25"/>
      <c r="BG205" s="25"/>
      <c r="BH205" s="92"/>
      <c r="BI205" s="26"/>
      <c r="BJ205" s="26"/>
      <c r="BK205" s="26"/>
      <c r="BL205" s="26"/>
      <c r="BM205" s="26"/>
      <c r="BN205" s="27"/>
      <c r="BO205" s="89">
        <f>AVERAGE(BO204:BO204)</f>
        <v>0.11</v>
      </c>
      <c r="BP205" s="89">
        <f>AVERAGE(BP204:BP204)</f>
        <v>0.17</v>
      </c>
      <c r="BQ205" s="89">
        <v>19</v>
      </c>
      <c r="BR205" s="84">
        <v>0.20699999999999999</v>
      </c>
      <c r="BS205" s="26"/>
      <c r="BT205" s="74">
        <v>36</v>
      </c>
      <c r="BU205" s="26"/>
      <c r="BV205" s="27"/>
      <c r="BW205" s="27"/>
      <c r="BX205" s="27"/>
      <c r="BY205" s="27"/>
      <c r="BZ205" s="23"/>
      <c r="CA205" s="84">
        <v>0</v>
      </c>
      <c r="CB205" s="71">
        <v>13</v>
      </c>
      <c r="CC205" s="52">
        <f>AVERAGE(CC204:CC204)</f>
        <v>13</v>
      </c>
      <c r="CD205" s="25"/>
      <c r="CE205" s="25"/>
      <c r="CF205" s="25"/>
      <c r="CG205" s="23"/>
      <c r="CH205" s="25"/>
      <c r="CI205" s="25"/>
      <c r="CJ205" s="27"/>
      <c r="CK205" s="26"/>
      <c r="CL205" s="26"/>
      <c r="CM205" s="26"/>
      <c r="CN205" s="26"/>
      <c r="CO205" s="24"/>
      <c r="CP205" s="24"/>
      <c r="CQ205" s="25"/>
      <c r="CR205" s="24"/>
      <c r="CS205" s="25"/>
      <c r="CT205" s="24"/>
      <c r="CU205" s="25"/>
      <c r="CV205" s="25"/>
      <c r="CW205" s="25"/>
      <c r="CX205" s="26"/>
      <c r="CY205" s="26"/>
      <c r="CZ205" s="24"/>
      <c r="DA205" s="25"/>
      <c r="DB205" s="26"/>
      <c r="DC205" s="25"/>
      <c r="DD205" s="25"/>
      <c r="DE205" s="25"/>
      <c r="DF205" s="26"/>
      <c r="DG205" s="26"/>
      <c r="DH205" s="25"/>
      <c r="DI205" s="25"/>
      <c r="DJ205" s="25"/>
      <c r="DK205" s="25"/>
      <c r="DL205" s="25"/>
      <c r="DM205" s="26"/>
      <c r="DN205" s="26"/>
      <c r="DO205" s="25"/>
      <c r="DP205" s="27"/>
      <c r="DQ205" s="27"/>
      <c r="DR205" s="27"/>
      <c r="DS205" s="27"/>
      <c r="DT205" s="27"/>
      <c r="DU205" s="27"/>
      <c r="DV205" s="27"/>
      <c r="DW205" s="27"/>
      <c r="DX205" s="27"/>
      <c r="DY205" s="27"/>
      <c r="DZ205" s="27"/>
      <c r="EA205" s="27"/>
      <c r="EB205" s="27"/>
      <c r="EC205" s="27"/>
      <c r="ED205" s="27"/>
      <c r="EE205" s="27"/>
      <c r="EF205" s="27"/>
      <c r="EG205" s="27"/>
      <c r="EH205" s="20"/>
      <c r="EI205" s="20"/>
      <c r="EJ205" s="20"/>
      <c r="EK205" s="20"/>
      <c r="EL205" s="20"/>
      <c r="EM205" s="20"/>
      <c r="EN205" s="20"/>
      <c r="EO205" s="20"/>
      <c r="EP205" s="20"/>
    </row>
    <row r="206" spans="1:146" s="13" customFormat="1">
      <c r="A206" s="93"/>
      <c r="B206" s="94"/>
      <c r="C206" s="94"/>
      <c r="D206" s="94"/>
      <c r="E206" s="94"/>
      <c r="F206" s="94"/>
      <c r="G206" s="94"/>
      <c r="H206" s="95"/>
      <c r="I206" s="94"/>
      <c r="J206" s="96"/>
      <c r="K206" s="96"/>
      <c r="L206" s="94"/>
      <c r="M206" s="172"/>
      <c r="N206" s="94"/>
      <c r="O206" s="97"/>
      <c r="P206" s="84" t="s">
        <v>1349</v>
      </c>
      <c r="Q206" s="84" t="s">
        <v>1349</v>
      </c>
      <c r="R206" s="84" t="s">
        <v>1349</v>
      </c>
      <c r="S206" s="94"/>
      <c r="T206" s="94"/>
      <c r="U206" s="84"/>
      <c r="V206" s="94" t="s">
        <v>416</v>
      </c>
      <c r="W206" s="94" t="s">
        <v>416</v>
      </c>
      <c r="X206" s="85"/>
      <c r="Y206" s="85" t="s">
        <v>301</v>
      </c>
      <c r="Z206" s="48"/>
      <c r="AA206" s="48"/>
      <c r="AB206" s="48"/>
      <c r="AC206" s="48"/>
      <c r="AD206" s="48"/>
      <c r="AE206" s="84" t="s">
        <v>648</v>
      </c>
      <c r="AF206" s="94"/>
      <c r="AG206" s="94" t="s">
        <v>647</v>
      </c>
      <c r="AH206" s="84" t="s">
        <v>1200</v>
      </c>
      <c r="AI206" s="84" t="s">
        <v>1200</v>
      </c>
      <c r="AJ206" s="84" t="s">
        <v>1200</v>
      </c>
      <c r="AK206" s="84" t="s">
        <v>1200</v>
      </c>
      <c r="AL206" s="48"/>
      <c r="AM206" s="48"/>
      <c r="AN206" s="48"/>
      <c r="AO206" s="84" t="s">
        <v>301</v>
      </c>
      <c r="AP206" s="94"/>
      <c r="AQ206" s="94"/>
      <c r="AR206" s="94"/>
      <c r="AS206" s="94"/>
      <c r="AT206" s="94"/>
      <c r="AU206" s="94"/>
      <c r="AV206" s="48"/>
      <c r="AW206" s="48"/>
      <c r="AX206" s="48"/>
      <c r="AY206" s="48"/>
      <c r="AZ206" s="48"/>
      <c r="BA206" s="84" t="s">
        <v>647</v>
      </c>
      <c r="BB206" s="94"/>
      <c r="BC206" s="94"/>
      <c r="BD206" s="48"/>
      <c r="BE206" s="48"/>
      <c r="BF206" s="48"/>
      <c r="BG206" s="48"/>
      <c r="BH206" s="48"/>
      <c r="BI206" s="48"/>
      <c r="BJ206" s="48"/>
      <c r="BK206" s="48"/>
      <c r="BL206" s="48"/>
      <c r="BM206" s="48"/>
      <c r="BN206" s="48"/>
      <c r="BO206" s="84" t="s">
        <v>1200</v>
      </c>
      <c r="BP206" s="84" t="s">
        <v>1200</v>
      </c>
      <c r="BQ206" s="84" t="s">
        <v>1200</v>
      </c>
      <c r="BR206" s="84" t="s">
        <v>1190</v>
      </c>
      <c r="BS206" s="94"/>
      <c r="BT206" s="84" t="s">
        <v>1190</v>
      </c>
      <c r="BU206" s="94"/>
      <c r="BV206" s="94"/>
      <c r="BW206" s="94"/>
      <c r="BX206" s="94"/>
      <c r="BY206" s="94"/>
      <c r="BZ206" s="94"/>
      <c r="CA206" s="84" t="s">
        <v>1190</v>
      </c>
      <c r="CB206" s="84"/>
      <c r="CC206" s="94" t="s">
        <v>1200</v>
      </c>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row>
    <row r="207" spans="1:146" s="13" customFormat="1">
      <c r="A207" s="48" t="s">
        <v>959</v>
      </c>
      <c r="B207" s="48">
        <v>1</v>
      </c>
      <c r="C207" s="48" t="s">
        <v>375</v>
      </c>
      <c r="D207" s="48" t="s">
        <v>389</v>
      </c>
      <c r="E207" s="48">
        <v>1</v>
      </c>
      <c r="F207" s="48" t="s">
        <v>438</v>
      </c>
      <c r="G207" s="48" t="s">
        <v>1308</v>
      </c>
      <c r="H207" s="49" t="s">
        <v>960</v>
      </c>
      <c r="I207" s="48">
        <v>2</v>
      </c>
      <c r="J207" s="50" t="s">
        <v>441</v>
      </c>
      <c r="K207" s="50" t="s">
        <v>442</v>
      </c>
      <c r="L207" s="48" t="s">
        <v>443</v>
      </c>
      <c r="M207" s="51"/>
      <c r="N207" s="48">
        <v>164</v>
      </c>
      <c r="O207" s="53">
        <v>39</v>
      </c>
      <c r="P207" s="87"/>
      <c r="Q207" s="87"/>
      <c r="R207" s="84">
        <v>88.5</v>
      </c>
      <c r="S207" s="48">
        <v>6.25</v>
      </c>
      <c r="T207" s="8">
        <f>U207/S207</f>
        <v>0.24</v>
      </c>
      <c r="U207" s="84">
        <v>1.5</v>
      </c>
      <c r="V207" s="48"/>
      <c r="W207" s="48"/>
      <c r="X207" s="85">
        <v>0.2</v>
      </c>
      <c r="Y207" s="85"/>
      <c r="Z207" s="48"/>
      <c r="AA207" s="48"/>
      <c r="AB207" s="48"/>
      <c r="AC207" s="48"/>
      <c r="AD207" s="48"/>
      <c r="AE207" s="84"/>
      <c r="AF207" s="48"/>
      <c r="AG207" s="48"/>
      <c r="AH207" s="84">
        <v>0.8</v>
      </c>
      <c r="AI207" s="84">
        <v>43</v>
      </c>
      <c r="AJ207" s="84">
        <v>0.8</v>
      </c>
      <c r="AK207" s="84">
        <v>1.1100000000000001</v>
      </c>
      <c r="AL207" s="48"/>
      <c r="AM207" s="48"/>
      <c r="AN207" s="48"/>
      <c r="AO207" s="84"/>
      <c r="AP207" s="48"/>
      <c r="AQ207" s="48"/>
      <c r="AR207" s="48">
        <v>0</v>
      </c>
      <c r="AS207" s="48"/>
      <c r="AT207" s="48">
        <v>3477</v>
      </c>
      <c r="AU207" s="48">
        <v>82.85</v>
      </c>
      <c r="AV207" s="48"/>
      <c r="AW207" s="48"/>
      <c r="AX207" s="48"/>
      <c r="AY207" s="48"/>
      <c r="AZ207" s="48"/>
      <c r="BA207" s="84"/>
      <c r="BB207" s="48"/>
      <c r="BC207" s="48"/>
      <c r="BD207" s="48"/>
      <c r="BE207" s="48"/>
      <c r="BF207" s="48"/>
      <c r="BG207" s="48"/>
      <c r="BH207" s="48"/>
      <c r="BI207" s="48"/>
      <c r="BJ207" s="48"/>
      <c r="BK207" s="48"/>
      <c r="BL207" s="48"/>
      <c r="BM207" s="48"/>
      <c r="BN207" s="48"/>
      <c r="BO207" s="84">
        <v>0.06</v>
      </c>
      <c r="BP207" s="84">
        <v>0.06</v>
      </c>
      <c r="BQ207" s="84">
        <v>0.4</v>
      </c>
      <c r="BR207" s="84"/>
      <c r="BS207" s="48">
        <v>0.13800000000000001</v>
      </c>
      <c r="BT207" s="84"/>
      <c r="BU207" s="48"/>
      <c r="BV207" s="48">
        <v>19</v>
      </c>
      <c r="BW207" s="48">
        <v>0</v>
      </c>
      <c r="BX207" s="48"/>
      <c r="BY207" s="48"/>
      <c r="BZ207" s="48"/>
      <c r="CA207" s="84"/>
      <c r="CB207" s="84"/>
      <c r="CC207" s="48">
        <v>8</v>
      </c>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row>
    <row r="208" spans="1:146" s="13" customFormat="1">
      <c r="A208" s="48" t="s">
        <v>959</v>
      </c>
      <c r="B208" s="48">
        <v>2</v>
      </c>
      <c r="C208" s="48" t="s">
        <v>375</v>
      </c>
      <c r="D208" s="48" t="s">
        <v>389</v>
      </c>
      <c r="E208" s="48">
        <v>1</v>
      </c>
      <c r="F208" s="48" t="s">
        <v>438</v>
      </c>
      <c r="G208" s="48" t="s">
        <v>1308</v>
      </c>
      <c r="H208" s="49" t="s">
        <v>960</v>
      </c>
      <c r="I208" s="48">
        <v>1</v>
      </c>
      <c r="J208" s="50" t="s">
        <v>439</v>
      </c>
      <c r="K208" s="50" t="s">
        <v>440</v>
      </c>
      <c r="L208" s="48" t="s">
        <v>443</v>
      </c>
      <c r="M208" s="51"/>
      <c r="N208" s="48"/>
      <c r="O208" s="53">
        <v>40</v>
      </c>
      <c r="P208" s="87"/>
      <c r="Q208" s="87"/>
      <c r="R208" s="84">
        <v>89</v>
      </c>
      <c r="S208" s="48">
        <v>6.25</v>
      </c>
      <c r="T208" s="8">
        <f>U208/S208</f>
        <v>0.25600000000000001</v>
      </c>
      <c r="U208" s="84">
        <v>1.6</v>
      </c>
      <c r="V208" s="48"/>
      <c r="W208" s="48"/>
      <c r="X208" s="85">
        <v>0.2</v>
      </c>
      <c r="Y208" s="85"/>
      <c r="Z208" s="48"/>
      <c r="AA208" s="48"/>
      <c r="AB208" s="48"/>
      <c r="AC208" s="48"/>
      <c r="AD208" s="48"/>
      <c r="AE208" s="84"/>
      <c r="AF208" s="48">
        <v>4</v>
      </c>
      <c r="AG208" s="48"/>
      <c r="AH208" s="84">
        <v>1.3</v>
      </c>
      <c r="AI208" s="84">
        <v>32</v>
      </c>
      <c r="AJ208" s="84">
        <v>0.6</v>
      </c>
      <c r="AK208" s="84">
        <v>0.2</v>
      </c>
      <c r="AL208" s="48"/>
      <c r="AM208" s="48"/>
      <c r="AN208" s="48"/>
      <c r="AO208" s="84"/>
      <c r="AP208" s="48"/>
      <c r="AQ208" s="48">
        <v>98</v>
      </c>
      <c r="AR208" s="48">
        <v>0</v>
      </c>
      <c r="AS208" s="48"/>
      <c r="AT208" s="48"/>
      <c r="AU208" s="48">
        <v>585</v>
      </c>
      <c r="AV208" s="48"/>
      <c r="AW208" s="48"/>
      <c r="AX208" s="48"/>
      <c r="AY208" s="48"/>
      <c r="AZ208" s="48"/>
      <c r="BA208" s="84"/>
      <c r="BB208" s="48"/>
      <c r="BC208" s="48"/>
      <c r="BD208" s="48"/>
      <c r="BE208" s="48"/>
      <c r="BF208" s="48"/>
      <c r="BG208" s="48"/>
      <c r="BH208" s="48"/>
      <c r="BI208" s="48"/>
      <c r="BJ208" s="48"/>
      <c r="BK208" s="48"/>
      <c r="BL208" s="48"/>
      <c r="BM208" s="48"/>
      <c r="BN208" s="48"/>
      <c r="BO208" s="84">
        <v>0.04</v>
      </c>
      <c r="BP208" s="84">
        <v>0.08</v>
      </c>
      <c r="BQ208" s="84">
        <v>0.4</v>
      </c>
      <c r="BR208" s="84"/>
      <c r="BS208" s="48"/>
      <c r="BT208" s="84"/>
      <c r="BU208" s="48"/>
      <c r="BV208" s="48"/>
      <c r="BW208" s="48"/>
      <c r="BX208" s="48"/>
      <c r="BY208" s="48"/>
      <c r="BZ208" s="48"/>
      <c r="CA208" s="84"/>
      <c r="CB208" s="84"/>
      <c r="CC208" s="48">
        <v>19</v>
      </c>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row>
    <row r="209" spans="1:146" s="13" customFormat="1">
      <c r="A209" s="48" t="s">
        <v>959</v>
      </c>
      <c r="B209" s="48">
        <v>3</v>
      </c>
      <c r="C209" s="48" t="s">
        <v>375</v>
      </c>
      <c r="D209" s="48" t="s">
        <v>389</v>
      </c>
      <c r="E209" s="48">
        <v>1</v>
      </c>
      <c r="F209" s="48" t="s">
        <v>438</v>
      </c>
      <c r="G209" s="48" t="s">
        <v>1308</v>
      </c>
      <c r="H209" s="49" t="s">
        <v>960</v>
      </c>
      <c r="I209" s="48">
        <v>1</v>
      </c>
      <c r="J209" s="50" t="s">
        <v>512</v>
      </c>
      <c r="K209" s="50" t="s">
        <v>961</v>
      </c>
      <c r="L209" s="48" t="s">
        <v>962</v>
      </c>
      <c r="M209" s="51"/>
      <c r="N209" s="48"/>
      <c r="O209" s="53">
        <v>43</v>
      </c>
      <c r="P209" s="87"/>
      <c r="Q209" s="87"/>
      <c r="R209" s="84">
        <v>88.4</v>
      </c>
      <c r="S209" s="48">
        <v>6.25</v>
      </c>
      <c r="T209" s="8">
        <f>U209/S209</f>
        <v>0.24</v>
      </c>
      <c r="U209" s="84">
        <v>1.5</v>
      </c>
      <c r="V209" s="48"/>
      <c r="W209" s="48"/>
      <c r="X209" s="85">
        <v>0.2</v>
      </c>
      <c r="Y209" s="85"/>
      <c r="Z209" s="48"/>
      <c r="AA209" s="48"/>
      <c r="AB209" s="48"/>
      <c r="AC209" s="48"/>
      <c r="AD209" s="48"/>
      <c r="AE209" s="84"/>
      <c r="AF209" s="48">
        <v>4</v>
      </c>
      <c r="AG209" s="48"/>
      <c r="AH209" s="84">
        <v>1</v>
      </c>
      <c r="AI209" s="84">
        <v>80</v>
      </c>
      <c r="AJ209" s="84">
        <v>0.7</v>
      </c>
      <c r="AK209" s="84">
        <v>0.2</v>
      </c>
      <c r="AL209" s="48"/>
      <c r="AM209" s="48"/>
      <c r="AN209" s="48"/>
      <c r="AO209" s="84"/>
      <c r="AP209" s="48"/>
      <c r="AQ209" s="48">
        <v>724</v>
      </c>
      <c r="AR209" s="48">
        <v>0</v>
      </c>
      <c r="AS209" s="48"/>
      <c r="AT209" s="48"/>
      <c r="AU209" s="48">
        <v>4346</v>
      </c>
      <c r="AV209" s="48"/>
      <c r="AW209" s="48"/>
      <c r="AX209" s="48"/>
      <c r="AY209" s="48"/>
      <c r="AZ209" s="48"/>
      <c r="BA209" s="84"/>
      <c r="BB209" s="48"/>
      <c r="BC209" s="48"/>
      <c r="BD209" s="48"/>
      <c r="BE209" s="48"/>
      <c r="BF209" s="48"/>
      <c r="BG209" s="48"/>
      <c r="BH209" s="48"/>
      <c r="BI209" s="48"/>
      <c r="BJ209" s="48"/>
      <c r="BK209" s="48"/>
      <c r="BL209" s="48"/>
      <c r="BM209" s="48"/>
      <c r="BN209" s="48"/>
      <c r="BO209" s="84">
        <v>0.06</v>
      </c>
      <c r="BP209" s="84">
        <v>7.0000000000000007E-2</v>
      </c>
      <c r="BQ209" s="84">
        <v>0.6</v>
      </c>
      <c r="BR209" s="84"/>
      <c r="BS209" s="48"/>
      <c r="BT209" s="84"/>
      <c r="BU209" s="48"/>
      <c r="BV209" s="48"/>
      <c r="BW209" s="48"/>
      <c r="BX209" s="48"/>
      <c r="BY209" s="48"/>
      <c r="BZ209" s="48"/>
      <c r="CA209" s="84"/>
      <c r="CB209" s="84"/>
      <c r="CC209" s="48">
        <v>12</v>
      </c>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row>
    <row r="210" spans="1:146" s="13" customFormat="1">
      <c r="A210" s="48" t="s">
        <v>959</v>
      </c>
      <c r="B210" s="48">
        <v>4</v>
      </c>
      <c r="C210" s="48" t="s">
        <v>375</v>
      </c>
      <c r="D210" s="48" t="s">
        <v>389</v>
      </c>
      <c r="E210" s="48">
        <v>1</v>
      </c>
      <c r="F210" s="48" t="s">
        <v>438</v>
      </c>
      <c r="G210" s="48" t="s">
        <v>1256</v>
      </c>
      <c r="H210" s="49" t="s">
        <v>960</v>
      </c>
      <c r="I210" s="48">
        <v>2</v>
      </c>
      <c r="J210" s="50" t="s">
        <v>456</v>
      </c>
      <c r="K210" s="50" t="s">
        <v>963</v>
      </c>
      <c r="L210" s="48" t="s">
        <v>964</v>
      </c>
      <c r="M210" s="51"/>
      <c r="N210" s="48"/>
      <c r="O210" s="53">
        <v>52</v>
      </c>
      <c r="P210" s="87"/>
      <c r="Q210" s="87"/>
      <c r="R210" s="84">
        <v>86.7</v>
      </c>
      <c r="S210" s="48">
        <v>6.25</v>
      </c>
      <c r="T210" s="8">
        <f>U210/S210</f>
        <v>0.24</v>
      </c>
      <c r="U210" s="84">
        <v>1.5</v>
      </c>
      <c r="V210" s="48"/>
      <c r="W210" s="48"/>
      <c r="X210" s="85">
        <v>0.4</v>
      </c>
      <c r="Y210" s="85"/>
      <c r="Z210" s="48"/>
      <c r="AA210" s="48"/>
      <c r="AB210" s="48"/>
      <c r="AC210" s="48"/>
      <c r="AD210" s="48"/>
      <c r="AE210" s="84"/>
      <c r="AF210" s="48">
        <v>3.4</v>
      </c>
      <c r="AG210" s="48"/>
      <c r="AH210" s="84">
        <v>0.9</v>
      </c>
      <c r="AI210" s="84">
        <v>69</v>
      </c>
      <c r="AJ210" s="84">
        <v>2.1</v>
      </c>
      <c r="AK210" s="84"/>
      <c r="AL210" s="48"/>
      <c r="AM210" s="48"/>
      <c r="AN210" s="48"/>
      <c r="AO210" s="84"/>
      <c r="AP210" s="48"/>
      <c r="AQ210" s="48">
        <v>1668</v>
      </c>
      <c r="AR210" s="48">
        <v>0</v>
      </c>
      <c r="AS210" s="48"/>
      <c r="AT210" s="48"/>
      <c r="AU210" s="48">
        <v>10005</v>
      </c>
      <c r="AV210" s="48"/>
      <c r="AW210" s="48"/>
      <c r="AX210" s="48"/>
      <c r="AY210" s="48"/>
      <c r="AZ210" s="48"/>
      <c r="BA210" s="84"/>
      <c r="BB210" s="48"/>
      <c r="BC210" s="48"/>
      <c r="BD210" s="48"/>
      <c r="BE210" s="48"/>
      <c r="BF210" s="48"/>
      <c r="BG210" s="48"/>
      <c r="BH210" s="48"/>
      <c r="BI210" s="48"/>
      <c r="BJ210" s="48"/>
      <c r="BK210" s="48"/>
      <c r="BL210" s="48"/>
      <c r="BM210" s="48"/>
      <c r="BN210" s="48"/>
      <c r="BO210" s="84">
        <v>0.04</v>
      </c>
      <c r="BP210" s="84">
        <v>0.04</v>
      </c>
      <c r="BQ210" s="84">
        <v>0.8</v>
      </c>
      <c r="BR210" s="84"/>
      <c r="BS210" s="48"/>
      <c r="BT210" s="84"/>
      <c r="BU210" s="48"/>
      <c r="BV210" s="48"/>
      <c r="BW210" s="48"/>
      <c r="BX210" s="48"/>
      <c r="BY210" s="48"/>
      <c r="BZ210" s="48"/>
      <c r="CA210" s="84"/>
      <c r="CB210" s="84"/>
      <c r="CC210" s="48">
        <v>8</v>
      </c>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row>
    <row r="211" spans="1:146" s="19" customFormat="1" ht="14.25" customHeight="1">
      <c r="A211" s="86" t="s">
        <v>959</v>
      </c>
      <c r="B211" s="48" t="s">
        <v>646</v>
      </c>
      <c r="C211" s="48"/>
      <c r="D211" s="48"/>
      <c r="E211" s="48"/>
      <c r="F211" s="48" t="s">
        <v>438</v>
      </c>
      <c r="G211" s="48" t="s">
        <v>1256</v>
      </c>
      <c r="H211" s="49" t="s">
        <v>960</v>
      </c>
      <c r="I211" s="48"/>
      <c r="J211" s="50"/>
      <c r="K211" s="50"/>
      <c r="L211" s="48"/>
      <c r="M211" s="51">
        <f>R211+U211+X211+Y211+AE211+AG211+AH211</f>
        <v>100</v>
      </c>
      <c r="N211" s="52">
        <f>AVERAGE(N207:N210)</f>
        <v>164</v>
      </c>
      <c r="O211" s="53">
        <f>AVERAGE(O207:O210)</f>
        <v>43.5</v>
      </c>
      <c r="P211" s="87">
        <f>U211*17+X211*37+Y211*17+AG211*29+AE211*8</f>
        <v>155.25000000000011</v>
      </c>
      <c r="Q211" s="87">
        <f>(U211*4)+(X211*9)+(Y211*4)+(AG211*7)+(AE211*2)</f>
        <v>37.050000000000033</v>
      </c>
      <c r="R211" s="88">
        <f>AVERAGE(R207:R210)</f>
        <v>88.149999999999991</v>
      </c>
      <c r="S211" s="48">
        <v>6.25</v>
      </c>
      <c r="T211" s="52">
        <f>AVERAGE(T207:T210)</f>
        <v>0.24399999999999999</v>
      </c>
      <c r="U211" s="89">
        <f>S211*T211</f>
        <v>1.5249999999999999</v>
      </c>
      <c r="V211" s="52">
        <f>U211</f>
        <v>1.5249999999999999</v>
      </c>
      <c r="W211" s="7">
        <v>0</v>
      </c>
      <c r="X211" s="98">
        <f>AVERAGE(X207:X210)</f>
        <v>0.25</v>
      </c>
      <c r="Y211" s="66">
        <f>100-R211-U211-X211-AE211-AH211</f>
        <v>5.2750000000000075</v>
      </c>
      <c r="Z211" s="52"/>
      <c r="AA211" s="23"/>
      <c r="AB211" s="23"/>
      <c r="AC211" s="23"/>
      <c r="AD211" s="23"/>
      <c r="AE211" s="88">
        <f>AF211</f>
        <v>3.8000000000000003</v>
      </c>
      <c r="AF211" s="51">
        <f>AVERAGE(AF207:AF210)</f>
        <v>3.8000000000000003</v>
      </c>
      <c r="AG211" s="23">
        <v>0</v>
      </c>
      <c r="AH211" s="88">
        <f>AVERAGE(AH207:AH210)</f>
        <v>1</v>
      </c>
      <c r="AI211" s="88">
        <f>AVERAGE(AI207:AI210)</f>
        <v>56</v>
      </c>
      <c r="AJ211" s="88">
        <f>AVERAGE(AJ207:AJ210)</f>
        <v>1.0499999999999998</v>
      </c>
      <c r="AK211" s="88">
        <f>AVERAGE(AK207:AK210)</f>
        <v>0.5033333333333333</v>
      </c>
      <c r="AL211" s="52"/>
      <c r="AM211" s="52"/>
      <c r="AN211" s="26"/>
      <c r="AO211" s="89">
        <f>AR211+(AS211/12)</f>
        <v>312.89270833333336</v>
      </c>
      <c r="AP211" s="27"/>
      <c r="AQ211" s="52">
        <f>AVERAGE(AQ207:AQ210)</f>
        <v>830</v>
      </c>
      <c r="AR211" s="52">
        <f>AVERAGE(AR207:AR210)</f>
        <v>0</v>
      </c>
      <c r="AS211" s="52">
        <f>AU211</f>
        <v>3754.7125000000001</v>
      </c>
      <c r="AT211" s="27"/>
      <c r="AU211" s="52">
        <f>AVERAGE(AU207:AU210)</f>
        <v>3754.7125000000001</v>
      </c>
      <c r="AV211" s="27"/>
      <c r="AW211" s="27"/>
      <c r="AX211" s="48"/>
      <c r="AY211" s="27"/>
      <c r="AZ211" s="27"/>
      <c r="BA211" s="67">
        <v>0</v>
      </c>
      <c r="BB211" s="27"/>
      <c r="BC211" s="23"/>
      <c r="BD211" s="25"/>
      <c r="BE211" s="25"/>
      <c r="BF211" s="25"/>
      <c r="BG211" s="25"/>
      <c r="BH211" s="92"/>
      <c r="BI211" s="26"/>
      <c r="BJ211" s="26"/>
      <c r="BK211" s="26"/>
      <c r="BL211" s="26"/>
      <c r="BM211" s="26"/>
      <c r="BN211" s="27"/>
      <c r="BO211" s="89">
        <f>AVERAGE(BO207:BO210)</f>
        <v>0.05</v>
      </c>
      <c r="BP211" s="89">
        <f>AVERAGE(BP207:BP210)</f>
        <v>6.25E-2</v>
      </c>
      <c r="BQ211" s="89">
        <f>AVERAGE(BQ207:BQ210)</f>
        <v>0.55000000000000004</v>
      </c>
      <c r="BR211" s="99">
        <v>0.13800000000000001</v>
      </c>
      <c r="BS211" s="50">
        <v>0.13800000000000001</v>
      </c>
      <c r="BT211" s="84">
        <v>19</v>
      </c>
      <c r="BU211" s="26"/>
      <c r="BV211" s="48">
        <v>19</v>
      </c>
      <c r="BW211" s="48">
        <v>0</v>
      </c>
      <c r="BX211" s="48"/>
      <c r="BY211" s="48"/>
      <c r="BZ211" s="23"/>
      <c r="CA211" s="71">
        <v>0</v>
      </c>
      <c r="CB211" s="71">
        <f>CC211</f>
        <v>11.75</v>
      </c>
      <c r="CC211" s="52">
        <f>AVERAGE(CC207:CC210)</f>
        <v>11.75</v>
      </c>
      <c r="CD211" s="25"/>
      <c r="CE211" s="25"/>
      <c r="CF211" s="25"/>
      <c r="CG211" s="23"/>
      <c r="CH211" s="25"/>
      <c r="CI211" s="25"/>
      <c r="CJ211" s="27"/>
      <c r="CK211" s="26"/>
      <c r="CL211" s="26"/>
      <c r="CM211" s="26"/>
      <c r="CN211" s="26"/>
      <c r="CO211" s="24"/>
      <c r="CP211" s="24"/>
      <c r="CQ211" s="25"/>
      <c r="CR211" s="24"/>
      <c r="CS211" s="25"/>
      <c r="CT211" s="24"/>
      <c r="CU211" s="25"/>
      <c r="CV211" s="25"/>
      <c r="CW211" s="25"/>
      <c r="CX211" s="26"/>
      <c r="CY211" s="26"/>
      <c r="CZ211" s="24"/>
      <c r="DA211" s="25"/>
      <c r="DB211" s="26"/>
      <c r="DC211" s="25"/>
      <c r="DD211" s="25"/>
      <c r="DE211" s="25"/>
      <c r="DF211" s="26"/>
      <c r="DG211" s="26"/>
      <c r="DH211" s="25"/>
      <c r="DI211" s="25"/>
      <c r="DJ211" s="25"/>
      <c r="DK211" s="25"/>
      <c r="DL211" s="25"/>
      <c r="DM211" s="26"/>
      <c r="DN211" s="26"/>
      <c r="DO211" s="25"/>
      <c r="DP211" s="27"/>
      <c r="DQ211" s="27"/>
      <c r="DR211" s="27"/>
      <c r="DS211" s="27"/>
      <c r="DT211" s="27"/>
      <c r="DU211" s="27"/>
      <c r="DV211" s="27"/>
      <c r="DW211" s="27"/>
      <c r="DX211" s="27"/>
      <c r="DY211" s="27"/>
      <c r="DZ211" s="27"/>
      <c r="EA211" s="27"/>
      <c r="EB211" s="27"/>
      <c r="EC211" s="27"/>
      <c r="ED211" s="27"/>
      <c r="EE211" s="27"/>
      <c r="EF211" s="27"/>
      <c r="EG211" s="27"/>
      <c r="EH211" s="20"/>
      <c r="EI211" s="20"/>
      <c r="EJ211" s="20"/>
      <c r="EK211" s="20"/>
      <c r="EL211" s="20"/>
      <c r="EM211" s="20"/>
      <c r="EN211" s="20"/>
      <c r="EO211" s="20"/>
      <c r="EP211" s="20"/>
    </row>
    <row r="212" spans="1:146" s="13" customFormat="1">
      <c r="A212" s="93"/>
      <c r="B212" s="94"/>
      <c r="C212" s="94"/>
      <c r="D212" s="94"/>
      <c r="E212" s="94"/>
      <c r="F212" s="94"/>
      <c r="G212" s="94"/>
      <c r="H212" s="95"/>
      <c r="I212" s="94"/>
      <c r="J212" s="96"/>
      <c r="K212" s="96"/>
      <c r="L212" s="94"/>
      <c r="M212" s="172"/>
      <c r="N212" s="94"/>
      <c r="O212" s="97"/>
      <c r="P212" s="84" t="s">
        <v>1349</v>
      </c>
      <c r="Q212" s="84" t="s">
        <v>1349</v>
      </c>
      <c r="R212" s="84" t="s">
        <v>1349</v>
      </c>
      <c r="S212" s="94"/>
      <c r="T212" s="94"/>
      <c r="U212" s="84"/>
      <c r="V212" s="94" t="s">
        <v>301</v>
      </c>
      <c r="W212" s="94" t="s">
        <v>416</v>
      </c>
      <c r="X212" s="85"/>
      <c r="Y212" s="85" t="s">
        <v>301</v>
      </c>
      <c r="Z212" s="48"/>
      <c r="AA212" s="48"/>
      <c r="AB212" s="48"/>
      <c r="AC212" s="48"/>
      <c r="AD212" s="48"/>
      <c r="AE212" s="84" t="s">
        <v>648</v>
      </c>
      <c r="AF212" s="94"/>
      <c r="AG212" s="94" t="s">
        <v>647</v>
      </c>
      <c r="AH212" s="84" t="s">
        <v>648</v>
      </c>
      <c r="AI212" s="84" t="s">
        <v>648</v>
      </c>
      <c r="AJ212" s="84" t="s">
        <v>648</v>
      </c>
      <c r="AK212" s="84" t="s">
        <v>648</v>
      </c>
      <c r="AL212" s="48"/>
      <c r="AM212" s="48"/>
      <c r="AN212" s="48"/>
      <c r="AO212" s="84" t="s">
        <v>301</v>
      </c>
      <c r="AP212" s="94"/>
      <c r="AQ212" s="94"/>
      <c r="AR212" s="94"/>
      <c r="AS212" s="94" t="s">
        <v>301</v>
      </c>
      <c r="AT212" s="94"/>
      <c r="AU212" s="94"/>
      <c r="AV212" s="48"/>
      <c r="AW212" s="48"/>
      <c r="AX212" s="48"/>
      <c r="AY212" s="48"/>
      <c r="AZ212" s="48"/>
      <c r="BA212" s="84" t="s">
        <v>1272</v>
      </c>
      <c r="BB212" s="94"/>
      <c r="BC212" s="94"/>
      <c r="BD212" s="48"/>
      <c r="BE212" s="48"/>
      <c r="BF212" s="48"/>
      <c r="BG212" s="48"/>
      <c r="BH212" s="48"/>
      <c r="BI212" s="48"/>
      <c r="BJ212" s="48"/>
      <c r="BK212" s="48"/>
      <c r="BL212" s="48"/>
      <c r="BM212" s="48"/>
      <c r="BN212" s="48"/>
      <c r="BO212" s="84" t="s">
        <v>301</v>
      </c>
      <c r="BP212" s="84" t="s">
        <v>301</v>
      </c>
      <c r="BQ212" s="84" t="s">
        <v>301</v>
      </c>
      <c r="BR212" s="84" t="s">
        <v>649</v>
      </c>
      <c r="BS212" s="94" t="s">
        <v>649</v>
      </c>
      <c r="BT212" s="84" t="s">
        <v>1272</v>
      </c>
      <c r="BU212" s="94"/>
      <c r="BV212" s="94" t="s">
        <v>649</v>
      </c>
      <c r="BW212" s="94" t="s">
        <v>649</v>
      </c>
      <c r="BX212" s="94"/>
      <c r="BY212" s="94"/>
      <c r="BZ212" s="94"/>
      <c r="CA212" s="84" t="s">
        <v>1272</v>
      </c>
      <c r="CB212" s="84" t="s">
        <v>301</v>
      </c>
      <c r="CC212" s="94"/>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c r="DV212" s="48"/>
      <c r="DW212" s="48"/>
      <c r="DX212" s="48"/>
      <c r="DY212" s="48"/>
      <c r="DZ212" s="48"/>
      <c r="EA212" s="48"/>
      <c r="EB212" s="48"/>
      <c r="EC212" s="48"/>
      <c r="ED212" s="48"/>
      <c r="EE212" s="48"/>
      <c r="EF212" s="48"/>
      <c r="EG212" s="48"/>
    </row>
    <row r="213" spans="1:146" s="13" customFormat="1">
      <c r="A213" s="48" t="s">
        <v>965</v>
      </c>
      <c r="B213" s="48">
        <v>1</v>
      </c>
      <c r="C213" s="48" t="s">
        <v>375</v>
      </c>
      <c r="D213" s="48" t="s">
        <v>389</v>
      </c>
      <c r="E213" s="48">
        <v>1</v>
      </c>
      <c r="F213" s="48" t="s">
        <v>966</v>
      </c>
      <c r="G213" s="48" t="s">
        <v>1316</v>
      </c>
      <c r="H213" s="49" t="s">
        <v>967</v>
      </c>
      <c r="I213" s="48">
        <v>1</v>
      </c>
      <c r="J213" s="50" t="s">
        <v>653</v>
      </c>
      <c r="K213" s="50">
        <v>11165</v>
      </c>
      <c r="L213" s="48" t="s">
        <v>1259</v>
      </c>
      <c r="M213" s="51"/>
      <c r="N213" s="48"/>
      <c r="O213" s="53">
        <v>23</v>
      </c>
      <c r="P213" s="87"/>
      <c r="Q213" s="87"/>
      <c r="R213" s="84">
        <v>92.21</v>
      </c>
      <c r="S213" s="48">
        <v>6.25</v>
      </c>
      <c r="T213" s="8">
        <v>2.13</v>
      </c>
      <c r="U213" s="84">
        <v>2.5</v>
      </c>
      <c r="V213" s="48"/>
      <c r="W213" s="48"/>
      <c r="X213" s="85">
        <v>0.52</v>
      </c>
      <c r="Y213" s="85"/>
      <c r="Z213" s="48"/>
      <c r="AA213" s="48"/>
      <c r="AB213" s="48"/>
      <c r="AC213" s="48"/>
      <c r="AD213" s="48"/>
      <c r="AE213" s="84"/>
      <c r="AF213" s="48"/>
      <c r="AG213" s="48"/>
      <c r="AH213" s="84">
        <v>1.47</v>
      </c>
      <c r="AI213" s="84">
        <v>67</v>
      </c>
      <c r="AJ213" s="84">
        <v>1.77</v>
      </c>
      <c r="AK213" s="84">
        <v>0.5</v>
      </c>
      <c r="AL213" s="48"/>
      <c r="AM213" s="48"/>
      <c r="AN213" s="48"/>
      <c r="AO213" s="84"/>
      <c r="AP213" s="48">
        <v>337</v>
      </c>
      <c r="AQ213" s="48">
        <v>6748</v>
      </c>
      <c r="AR213" s="48">
        <v>0</v>
      </c>
      <c r="AS213" s="48"/>
      <c r="AT213" s="48"/>
      <c r="AU213" s="48"/>
      <c r="AV213" s="48"/>
      <c r="AW213" s="48"/>
      <c r="AX213" s="48"/>
      <c r="AY213" s="48"/>
      <c r="AZ213" s="48"/>
      <c r="BA213" s="84"/>
      <c r="BB213" s="48"/>
      <c r="BC213" s="48"/>
      <c r="BD213" s="48"/>
      <c r="BE213" s="48"/>
      <c r="BF213" s="48"/>
      <c r="BG213" s="48"/>
      <c r="BH213" s="48"/>
      <c r="BI213" s="48"/>
      <c r="BJ213" s="48"/>
      <c r="BK213" s="48"/>
      <c r="BL213" s="48"/>
      <c r="BM213" s="48"/>
      <c r="BN213" s="48"/>
      <c r="BO213" s="84">
        <v>6.7000000000000004E-2</v>
      </c>
      <c r="BP213" s="84">
        <v>0.16200000000000001</v>
      </c>
      <c r="BQ213" s="84">
        <v>1.1140000000000001</v>
      </c>
      <c r="BR213" s="84">
        <v>0.14899999999999999</v>
      </c>
      <c r="BS213" s="48"/>
      <c r="BT213" s="84"/>
      <c r="BU213" s="48"/>
      <c r="BV213" s="48"/>
      <c r="BW213" s="48"/>
      <c r="BX213" s="48"/>
      <c r="BY213" s="48"/>
      <c r="BZ213" s="48"/>
      <c r="CA213" s="84"/>
      <c r="CB213" s="84"/>
      <c r="CC213" s="48">
        <v>23</v>
      </c>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c r="DV213" s="48"/>
      <c r="DW213" s="48"/>
      <c r="DX213" s="48"/>
      <c r="DY213" s="48"/>
      <c r="DZ213" s="48"/>
      <c r="EA213" s="48"/>
      <c r="EB213" s="48"/>
      <c r="EC213" s="48"/>
      <c r="ED213" s="48"/>
      <c r="EE213" s="48"/>
      <c r="EF213" s="48"/>
      <c r="EG213" s="48"/>
    </row>
    <row r="214" spans="1:146" s="19" customFormat="1" ht="14.25" customHeight="1">
      <c r="A214" s="86" t="s">
        <v>965</v>
      </c>
      <c r="B214" s="48" t="s">
        <v>646</v>
      </c>
      <c r="C214" s="48"/>
      <c r="D214" s="48"/>
      <c r="E214" s="48">
        <v>1</v>
      </c>
      <c r="F214" s="48" t="s">
        <v>966</v>
      </c>
      <c r="G214" s="48" t="s">
        <v>1316</v>
      </c>
      <c r="H214" s="49" t="s">
        <v>967</v>
      </c>
      <c r="I214" s="48"/>
      <c r="J214" s="50"/>
      <c r="K214" s="50"/>
      <c r="L214" s="48"/>
      <c r="M214" s="51">
        <f>R214+U214+X214+Y214+AE214+AG214+AH214</f>
        <v>99.999999999999986</v>
      </c>
      <c r="N214" s="52"/>
      <c r="O214" s="53">
        <f>AVERAGE(O213:O213)</f>
        <v>23</v>
      </c>
      <c r="P214" s="87">
        <f>U214*17+X214*37+Y214*17+AG214*29+AE214*8</f>
        <v>92.640000000000128</v>
      </c>
      <c r="Q214" s="87">
        <f>(U214*4)+(X214*9)+(Y214*4)+(AG214*7)+(AE214*2)</f>
        <v>22.28000000000003</v>
      </c>
      <c r="R214" s="88">
        <f>AVERAGE(R213:R213)</f>
        <v>92.21</v>
      </c>
      <c r="S214" s="48">
        <v>6.25</v>
      </c>
      <c r="T214" s="52">
        <f>AVERAGE(T213:T213)</f>
        <v>2.13</v>
      </c>
      <c r="U214" s="89">
        <f>U213</f>
        <v>2.5</v>
      </c>
      <c r="V214" s="52">
        <f>U214</f>
        <v>2.5</v>
      </c>
      <c r="W214" s="7">
        <v>0</v>
      </c>
      <c r="X214" s="98">
        <f>AVERAGE(X213:X213)</f>
        <v>0.52</v>
      </c>
      <c r="Y214" s="66">
        <f>100-R214-U214-X214-AE214-AH214</f>
        <v>0.50000000000000688</v>
      </c>
      <c r="Z214" s="52"/>
      <c r="AA214" s="23"/>
      <c r="AB214" s="23"/>
      <c r="AC214" s="23"/>
      <c r="AD214" s="23"/>
      <c r="AE214" s="88">
        <v>2.8</v>
      </c>
      <c r="AF214" s="50"/>
      <c r="AG214" s="23">
        <v>0</v>
      </c>
      <c r="AH214" s="88">
        <f>AVERAGE(AH213:AH213)</f>
        <v>1.47</v>
      </c>
      <c r="AI214" s="88">
        <f>AVERAGE(AI213:AI213)</f>
        <v>67</v>
      </c>
      <c r="AJ214" s="88">
        <f>AVERAGE(AJ213:AJ213)</f>
        <v>1.77</v>
      </c>
      <c r="AK214" s="88">
        <f>AVERAGE(AK213:AK213)</f>
        <v>0.5</v>
      </c>
      <c r="AL214" s="52"/>
      <c r="AM214" s="52"/>
      <c r="AN214" s="26"/>
      <c r="AO214" s="89">
        <f>AP213</f>
        <v>337</v>
      </c>
      <c r="AP214" s="27"/>
      <c r="AQ214" s="52"/>
      <c r="AR214" s="52">
        <f>AVERAGE(AR213:AR213)</f>
        <v>0</v>
      </c>
      <c r="AS214" s="52"/>
      <c r="AT214" s="27"/>
      <c r="AU214" s="52"/>
      <c r="AV214" s="27"/>
      <c r="AW214" s="27"/>
      <c r="AX214" s="48"/>
      <c r="AY214" s="27"/>
      <c r="AZ214" s="27"/>
      <c r="BA214" s="67">
        <v>0</v>
      </c>
      <c r="BB214" s="27"/>
      <c r="BC214" s="23"/>
      <c r="BD214" s="25"/>
      <c r="BE214" s="25"/>
      <c r="BF214" s="25"/>
      <c r="BG214" s="25"/>
      <c r="BH214" s="92"/>
      <c r="BI214" s="26"/>
      <c r="BJ214" s="26"/>
      <c r="BK214" s="26"/>
      <c r="BL214" s="26"/>
      <c r="BM214" s="26"/>
      <c r="BN214" s="27"/>
      <c r="BO214" s="89">
        <v>0.31</v>
      </c>
      <c r="BP214" s="89">
        <f>AVERAGE(BP213:BP213)</f>
        <v>0.16200000000000001</v>
      </c>
      <c r="BQ214" s="89">
        <f>BQ213</f>
        <v>1.1140000000000001</v>
      </c>
      <c r="BR214" s="84">
        <v>0.14899999999999999</v>
      </c>
      <c r="BS214" s="26">
        <v>0.14899999999999999</v>
      </c>
      <c r="BT214" s="69">
        <v>62</v>
      </c>
      <c r="BU214" s="26"/>
      <c r="BV214" s="27">
        <v>62</v>
      </c>
      <c r="BW214" s="27">
        <v>0</v>
      </c>
      <c r="BX214" s="27">
        <v>62</v>
      </c>
      <c r="BY214" s="27"/>
      <c r="BZ214" s="23"/>
      <c r="CA214" s="71">
        <v>0</v>
      </c>
      <c r="CB214" s="71">
        <f>CC214</f>
        <v>23</v>
      </c>
      <c r="CC214" s="52">
        <f>AVERAGE(CC213:CC213)</f>
        <v>23</v>
      </c>
      <c r="CD214" s="25"/>
      <c r="CE214" s="25"/>
      <c r="CF214" s="25"/>
      <c r="CG214" s="23"/>
      <c r="CH214" s="25"/>
      <c r="CI214" s="25"/>
      <c r="CJ214" s="27"/>
      <c r="CK214" s="26"/>
      <c r="CL214" s="26"/>
      <c r="CM214" s="26"/>
      <c r="CN214" s="26"/>
      <c r="CO214" s="24"/>
      <c r="CP214" s="24"/>
      <c r="CQ214" s="25"/>
      <c r="CR214" s="24"/>
      <c r="CS214" s="25"/>
      <c r="CT214" s="24"/>
      <c r="CU214" s="25"/>
      <c r="CV214" s="25"/>
      <c r="CW214" s="25"/>
      <c r="CX214" s="26"/>
      <c r="CY214" s="26"/>
      <c r="CZ214" s="24"/>
      <c r="DA214" s="25"/>
      <c r="DB214" s="26"/>
      <c r="DC214" s="25"/>
      <c r="DD214" s="25"/>
      <c r="DE214" s="25"/>
      <c r="DF214" s="26"/>
      <c r="DG214" s="26"/>
      <c r="DH214" s="25"/>
      <c r="DI214" s="25"/>
      <c r="DJ214" s="25"/>
      <c r="DK214" s="25"/>
      <c r="DL214" s="25"/>
      <c r="DM214" s="26"/>
      <c r="DN214" s="26"/>
      <c r="DO214" s="25"/>
      <c r="DP214" s="27"/>
      <c r="DQ214" s="27"/>
      <c r="DR214" s="27"/>
      <c r="DS214" s="27"/>
      <c r="DT214" s="27"/>
      <c r="DU214" s="27"/>
      <c r="DV214" s="27"/>
      <c r="DW214" s="27"/>
      <c r="DX214" s="27"/>
      <c r="DY214" s="27"/>
      <c r="DZ214" s="27"/>
      <c r="EA214" s="27"/>
      <c r="EB214" s="27"/>
      <c r="EC214" s="27"/>
      <c r="ED214" s="27"/>
      <c r="EE214" s="27"/>
      <c r="EF214" s="27"/>
      <c r="EG214" s="27"/>
      <c r="EH214" s="20"/>
      <c r="EI214" s="20"/>
      <c r="EJ214" s="20"/>
      <c r="EK214" s="20"/>
      <c r="EL214" s="20"/>
      <c r="EM214" s="20"/>
      <c r="EN214" s="20"/>
      <c r="EO214" s="20"/>
      <c r="EP214" s="20"/>
    </row>
    <row r="215" spans="1:146" s="13" customFormat="1">
      <c r="A215" s="93"/>
      <c r="B215" s="94"/>
      <c r="C215" s="94"/>
      <c r="D215" s="94"/>
      <c r="E215" s="94"/>
      <c r="F215" s="94"/>
      <c r="G215" s="94"/>
      <c r="H215" s="95"/>
      <c r="I215" s="94"/>
      <c r="J215" s="96"/>
      <c r="K215" s="96"/>
      <c r="L215" s="94"/>
      <c r="M215" s="172"/>
      <c r="N215" s="94"/>
      <c r="O215" s="97"/>
      <c r="P215" s="84" t="s">
        <v>1349</v>
      </c>
      <c r="Q215" s="84" t="s">
        <v>1349</v>
      </c>
      <c r="R215" s="84" t="s">
        <v>1349</v>
      </c>
      <c r="S215" s="94"/>
      <c r="T215" s="94"/>
      <c r="U215" s="84"/>
      <c r="V215" s="94" t="s">
        <v>416</v>
      </c>
      <c r="W215" s="94" t="s">
        <v>416</v>
      </c>
      <c r="X215" s="85"/>
      <c r="Y215" s="85" t="s">
        <v>301</v>
      </c>
      <c r="Z215" s="48"/>
      <c r="AA215" s="48"/>
      <c r="AB215" s="48"/>
      <c r="AC215" s="48"/>
      <c r="AD215" s="48"/>
      <c r="AE215" s="84" t="s">
        <v>1201</v>
      </c>
      <c r="AF215" s="94"/>
      <c r="AG215" s="94" t="s">
        <v>647</v>
      </c>
      <c r="AH215" s="84" t="s">
        <v>1201</v>
      </c>
      <c r="AI215" s="84" t="s">
        <v>1201</v>
      </c>
      <c r="AJ215" s="84" t="s">
        <v>1201</v>
      </c>
      <c r="AK215" s="84" t="s">
        <v>1201</v>
      </c>
      <c r="AL215" s="48"/>
      <c r="AM215" s="48"/>
      <c r="AN215" s="48"/>
      <c r="AO215" s="84" t="s">
        <v>1201</v>
      </c>
      <c r="AP215" s="94"/>
      <c r="AQ215" s="94"/>
      <c r="AR215" s="94"/>
      <c r="AS215" s="94"/>
      <c r="AT215" s="94"/>
      <c r="AU215" s="94"/>
      <c r="AV215" s="48"/>
      <c r="AW215" s="48"/>
      <c r="AX215" s="48"/>
      <c r="AY215" s="48"/>
      <c r="AZ215" s="48"/>
      <c r="BA215" s="84" t="s">
        <v>647</v>
      </c>
      <c r="BB215" s="94"/>
      <c r="BC215" s="94"/>
      <c r="BD215" s="48"/>
      <c r="BE215" s="48"/>
      <c r="BF215" s="48"/>
      <c r="BG215" s="48"/>
      <c r="BH215" s="48"/>
      <c r="BI215" s="48"/>
      <c r="BJ215" s="48"/>
      <c r="BK215" s="48"/>
      <c r="BL215" s="48"/>
      <c r="BM215" s="48"/>
      <c r="BN215" s="48"/>
      <c r="BO215" s="84" t="s">
        <v>1201</v>
      </c>
      <c r="BP215" s="84" t="s">
        <v>1201</v>
      </c>
      <c r="BQ215" s="84" t="s">
        <v>1201</v>
      </c>
      <c r="BR215" s="84" t="s">
        <v>1201</v>
      </c>
      <c r="BS215" s="94" t="s">
        <v>1201</v>
      </c>
      <c r="BT215" s="84" t="s">
        <v>1201</v>
      </c>
      <c r="BU215" s="94"/>
      <c r="BV215" s="94" t="s">
        <v>1201</v>
      </c>
      <c r="BW215" s="94" t="s">
        <v>1201</v>
      </c>
      <c r="BX215" s="94" t="s">
        <v>1201</v>
      </c>
      <c r="BY215" s="94"/>
      <c r="BZ215" s="94"/>
      <c r="CA215" s="84" t="s">
        <v>1201</v>
      </c>
      <c r="CB215" s="84" t="s">
        <v>1201</v>
      </c>
      <c r="CC215" s="94"/>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c r="DV215" s="48"/>
      <c r="DW215" s="48"/>
      <c r="DX215" s="48"/>
      <c r="DY215" s="48"/>
      <c r="DZ215" s="48"/>
      <c r="EA215" s="48"/>
      <c r="EB215" s="48"/>
      <c r="EC215" s="48"/>
      <c r="ED215" s="48"/>
      <c r="EE215" s="48"/>
      <c r="EF215" s="48"/>
      <c r="EG215" s="48"/>
    </row>
    <row r="216" spans="1:146" s="13" customFormat="1">
      <c r="A216" s="48" t="s">
        <v>555</v>
      </c>
      <c r="B216" s="48">
        <v>1</v>
      </c>
      <c r="C216" s="48" t="s">
        <v>375</v>
      </c>
      <c r="D216" s="48" t="s">
        <v>389</v>
      </c>
      <c r="E216" s="48">
        <v>1</v>
      </c>
      <c r="F216" s="48" t="s">
        <v>448</v>
      </c>
      <c r="G216" s="48" t="s">
        <v>1258</v>
      </c>
      <c r="H216" s="49" t="s">
        <v>449</v>
      </c>
      <c r="I216" s="48">
        <v>1</v>
      </c>
      <c r="J216" s="50" t="s">
        <v>439</v>
      </c>
      <c r="K216" s="50" t="s">
        <v>450</v>
      </c>
      <c r="L216" s="48" t="s">
        <v>451</v>
      </c>
      <c r="M216" s="51"/>
      <c r="N216" s="48"/>
      <c r="O216" s="53">
        <v>50</v>
      </c>
      <c r="P216" s="87"/>
      <c r="Q216" s="87"/>
      <c r="R216" s="84">
        <v>86.3</v>
      </c>
      <c r="S216" s="48">
        <v>6.25</v>
      </c>
      <c r="T216" s="8">
        <f>U216/S216</f>
        <v>0.52800000000000002</v>
      </c>
      <c r="U216" s="84">
        <v>3.3</v>
      </c>
      <c r="V216" s="48"/>
      <c r="W216" s="48"/>
      <c r="X216" s="85">
        <v>0.5</v>
      </c>
      <c r="Y216" s="85"/>
      <c r="Z216" s="48"/>
      <c r="AA216" s="48"/>
      <c r="AB216" s="48"/>
      <c r="AC216" s="48"/>
      <c r="AD216" s="48"/>
      <c r="AE216" s="84"/>
      <c r="AF216" s="48">
        <v>4.0999999999999996</v>
      </c>
      <c r="AG216" s="48"/>
      <c r="AH216" s="84">
        <v>1.8</v>
      </c>
      <c r="AI216" s="84">
        <v>203</v>
      </c>
      <c r="AJ216" s="84">
        <v>2.7</v>
      </c>
      <c r="AK216" s="84">
        <v>0.5</v>
      </c>
      <c r="AL216" s="48"/>
      <c r="AM216" s="48"/>
      <c r="AN216" s="48"/>
      <c r="AO216" s="84"/>
      <c r="AP216" s="48">
        <v>917</v>
      </c>
      <c r="AQ216" s="48"/>
      <c r="AR216" s="48">
        <v>0</v>
      </c>
      <c r="AS216" s="48"/>
      <c r="AT216" s="48"/>
      <c r="AU216" s="48">
        <v>5501</v>
      </c>
      <c r="AV216" s="48"/>
      <c r="AW216" s="48"/>
      <c r="AX216" s="48"/>
      <c r="AY216" s="48"/>
      <c r="AZ216" s="48"/>
      <c r="BA216" s="84"/>
      <c r="BB216" s="48"/>
      <c r="BC216" s="48"/>
      <c r="BD216" s="6"/>
      <c r="BE216" s="6"/>
      <c r="BF216" s="6"/>
      <c r="BG216" s="48"/>
      <c r="BH216" s="48"/>
      <c r="BI216" s="48"/>
      <c r="BJ216" s="48"/>
      <c r="BK216" s="8"/>
      <c r="BL216" s="8"/>
      <c r="BM216" s="8"/>
      <c r="BN216" s="48"/>
      <c r="BO216" s="84">
        <v>0.05</v>
      </c>
      <c r="BP216" s="84">
        <v>0.79</v>
      </c>
      <c r="BQ216" s="84">
        <v>1.1000000000000001</v>
      </c>
      <c r="BR216" s="84"/>
      <c r="BS216" s="48"/>
      <c r="BT216" s="84"/>
      <c r="BU216" s="48"/>
      <c r="BV216" s="48"/>
      <c r="BW216" s="48"/>
      <c r="BX216" s="48"/>
      <c r="BY216" s="48"/>
      <c r="BZ216" s="48"/>
      <c r="CA216" s="84"/>
      <c r="CB216" s="84">
        <v>24</v>
      </c>
      <c r="CC216" s="48">
        <v>24</v>
      </c>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48"/>
      <c r="EE216" s="48"/>
      <c r="EF216" s="48"/>
      <c r="EG216" s="48"/>
    </row>
    <row r="217" spans="1:146" s="19" customFormat="1" ht="14.25" customHeight="1">
      <c r="A217" s="86" t="s">
        <v>555</v>
      </c>
      <c r="B217" s="48" t="s">
        <v>646</v>
      </c>
      <c r="C217" s="48"/>
      <c r="D217" s="48"/>
      <c r="E217" s="48">
        <v>1</v>
      </c>
      <c r="F217" s="48" t="s">
        <v>448</v>
      </c>
      <c r="G217" s="48" t="s">
        <v>1257</v>
      </c>
      <c r="H217" s="49" t="s">
        <v>449</v>
      </c>
      <c r="I217" s="48"/>
      <c r="J217" s="50"/>
      <c r="K217" s="50"/>
      <c r="L217" s="48"/>
      <c r="M217" s="51">
        <f>R217+U217+X217+Y217+AE217+AG217+AH217</f>
        <v>99.999999999999986</v>
      </c>
      <c r="N217" s="52"/>
      <c r="O217" s="53">
        <f>AVERAGE(O216:O216)</f>
        <v>50</v>
      </c>
      <c r="P217" s="87">
        <f>U217*17+X217*37+Y217*17+AG217*29+AE217*8</f>
        <v>175.40000000000003</v>
      </c>
      <c r="Q217" s="87">
        <f>(U217*4)+(X217*9)+(Y217*4)+(AG217*7)+(AE217*2)</f>
        <v>41.90000000000002</v>
      </c>
      <c r="R217" s="88">
        <f>AVERAGE(R216:R216)</f>
        <v>86.3</v>
      </c>
      <c r="S217" s="48">
        <v>6.25</v>
      </c>
      <c r="T217" s="52">
        <f>AVERAGE(T216:T216)</f>
        <v>0.52800000000000002</v>
      </c>
      <c r="U217" s="89">
        <f>S217*T217</f>
        <v>3.3000000000000003</v>
      </c>
      <c r="V217" s="52">
        <f>U217</f>
        <v>3.3000000000000003</v>
      </c>
      <c r="W217" s="7">
        <v>0</v>
      </c>
      <c r="X217" s="98">
        <f>AVERAGE(X216:X216)</f>
        <v>0.5</v>
      </c>
      <c r="Y217" s="66">
        <f>100-R217-U217-X217-AE217-AH217</f>
        <v>4.0000000000000027</v>
      </c>
      <c r="Z217" s="52"/>
      <c r="AA217" s="23"/>
      <c r="AB217" s="23"/>
      <c r="AC217" s="23"/>
      <c r="AD217" s="23"/>
      <c r="AE217" s="88">
        <f>AF216</f>
        <v>4.0999999999999996</v>
      </c>
      <c r="AF217" s="50"/>
      <c r="AG217" s="23">
        <v>0</v>
      </c>
      <c r="AH217" s="88">
        <f>AVERAGE(AH216:AH216)</f>
        <v>1.8</v>
      </c>
      <c r="AI217" s="88">
        <f>AVERAGE(AI216:AI216)</f>
        <v>203</v>
      </c>
      <c r="AJ217" s="88">
        <f>AVERAGE(AJ216:AJ216)</f>
        <v>2.7</v>
      </c>
      <c r="AK217" s="88">
        <f>AVERAGE(AK216:AK216)</f>
        <v>0.5</v>
      </c>
      <c r="AL217" s="52"/>
      <c r="AM217" s="52"/>
      <c r="AN217" s="26"/>
      <c r="AO217" s="89">
        <f>AR217+(AS217/12)</f>
        <v>458.41666666666669</v>
      </c>
      <c r="AP217" s="27"/>
      <c r="AQ217" s="52"/>
      <c r="AR217" s="52">
        <f>AVERAGE(AR216:AR216)</f>
        <v>0</v>
      </c>
      <c r="AS217" s="52">
        <f>AU217</f>
        <v>5501</v>
      </c>
      <c r="AT217" s="27"/>
      <c r="AU217" s="52">
        <f>AVERAGE(AU216:AU216)</f>
        <v>5501</v>
      </c>
      <c r="AV217" s="27"/>
      <c r="AW217" s="27"/>
      <c r="AX217" s="48"/>
      <c r="AY217" s="27"/>
      <c r="AZ217" s="27"/>
      <c r="BA217" s="67">
        <f>BA216</f>
        <v>0</v>
      </c>
      <c r="BB217" s="27"/>
      <c r="BC217" s="23"/>
      <c r="BD217" s="25"/>
      <c r="BE217" s="25"/>
      <c r="BF217" s="25"/>
      <c r="BG217" s="25"/>
      <c r="BH217" s="92"/>
      <c r="BI217" s="26"/>
      <c r="BJ217" s="26"/>
      <c r="BK217" s="26"/>
      <c r="BL217" s="26"/>
      <c r="BM217" s="26"/>
      <c r="BN217" s="27"/>
      <c r="BO217" s="89">
        <f>AVERAGE(BO216:BO216)</f>
        <v>0.05</v>
      </c>
      <c r="BP217" s="89">
        <f>AVERAGE(BP216:BP216)</f>
        <v>0.79</v>
      </c>
      <c r="BQ217" s="89">
        <v>1.1000000000000001</v>
      </c>
      <c r="BR217" s="84">
        <v>0.155</v>
      </c>
      <c r="BS217" s="26"/>
      <c r="BT217" s="69">
        <v>68</v>
      </c>
      <c r="BU217" s="26"/>
      <c r="BV217" s="27"/>
      <c r="BW217" s="27"/>
      <c r="BX217" s="27"/>
      <c r="BY217" s="27"/>
      <c r="BZ217" s="23"/>
      <c r="CA217" s="71">
        <v>0</v>
      </c>
      <c r="CB217" s="89">
        <f>AVERAGE(CB216:CB216)</f>
        <v>24</v>
      </c>
      <c r="CC217" s="52">
        <f>AVERAGE(CC216:CC216)</f>
        <v>24</v>
      </c>
      <c r="CD217" s="25"/>
      <c r="CE217" s="25"/>
      <c r="CF217" s="25"/>
      <c r="CG217" s="23"/>
      <c r="CH217" s="25"/>
      <c r="CI217" s="25"/>
      <c r="CJ217" s="27"/>
      <c r="CK217" s="26"/>
      <c r="CL217" s="26"/>
      <c r="CM217" s="26"/>
      <c r="CN217" s="26"/>
      <c r="CO217" s="24"/>
      <c r="CP217" s="24"/>
      <c r="CQ217" s="25"/>
      <c r="CR217" s="24"/>
      <c r="CS217" s="25"/>
      <c r="CT217" s="24"/>
      <c r="CU217" s="25"/>
      <c r="CV217" s="25"/>
      <c r="CW217" s="25"/>
      <c r="CX217" s="26"/>
      <c r="CY217" s="26"/>
      <c r="CZ217" s="24"/>
      <c r="DA217" s="25"/>
      <c r="DB217" s="26"/>
      <c r="DC217" s="25"/>
      <c r="DD217" s="25"/>
      <c r="DE217" s="25"/>
      <c r="DF217" s="26"/>
      <c r="DG217" s="26"/>
      <c r="DH217" s="25"/>
      <c r="DI217" s="25"/>
      <c r="DJ217" s="25"/>
      <c r="DK217" s="25"/>
      <c r="DL217" s="25"/>
      <c r="DM217" s="26"/>
      <c r="DN217" s="26"/>
      <c r="DO217" s="25"/>
      <c r="DP217" s="27"/>
      <c r="DQ217" s="27"/>
      <c r="DR217" s="27"/>
      <c r="DS217" s="27"/>
      <c r="DT217" s="27"/>
      <c r="DU217" s="27"/>
      <c r="DV217" s="27"/>
      <c r="DW217" s="27"/>
      <c r="DX217" s="27"/>
      <c r="DY217" s="27"/>
      <c r="DZ217" s="27"/>
      <c r="EA217" s="27"/>
      <c r="EB217" s="27"/>
      <c r="EC217" s="27"/>
      <c r="ED217" s="27"/>
      <c r="EE217" s="27"/>
      <c r="EF217" s="27"/>
      <c r="EG217" s="27"/>
      <c r="EH217" s="20"/>
      <c r="EI217" s="20"/>
      <c r="EJ217" s="20"/>
      <c r="EK217" s="20"/>
      <c r="EL217" s="20"/>
      <c r="EM217" s="20"/>
      <c r="EN217" s="20"/>
      <c r="EO217" s="20"/>
      <c r="EP217" s="20"/>
    </row>
    <row r="218" spans="1:146" s="13" customFormat="1">
      <c r="A218" s="93"/>
      <c r="B218" s="94"/>
      <c r="C218" s="94"/>
      <c r="D218" s="94"/>
      <c r="E218" s="94"/>
      <c r="F218" s="94"/>
      <c r="G218" s="94"/>
      <c r="H218" s="95"/>
      <c r="I218" s="94"/>
      <c r="J218" s="96"/>
      <c r="K218" s="96"/>
      <c r="L218" s="94"/>
      <c r="M218" s="172"/>
      <c r="N218" s="94"/>
      <c r="O218" s="97"/>
      <c r="P218" s="84" t="s">
        <v>1349</v>
      </c>
      <c r="Q218" s="84" t="s">
        <v>1349</v>
      </c>
      <c r="R218" s="84" t="s">
        <v>1349</v>
      </c>
      <c r="S218" s="94"/>
      <c r="T218" s="94"/>
      <c r="U218" s="84"/>
      <c r="V218" s="94" t="s">
        <v>416</v>
      </c>
      <c r="W218" s="94" t="s">
        <v>416</v>
      </c>
      <c r="X218" s="85"/>
      <c r="Y218" s="85" t="s">
        <v>301</v>
      </c>
      <c r="Z218" s="48"/>
      <c r="AA218" s="48"/>
      <c r="AB218" s="48"/>
      <c r="AC218" s="48"/>
      <c r="AD218" s="48"/>
      <c r="AE218" s="84" t="s">
        <v>1203</v>
      </c>
      <c r="AF218" s="94"/>
      <c r="AG218" s="94" t="s">
        <v>647</v>
      </c>
      <c r="AH218" s="84" t="s">
        <v>1204</v>
      </c>
      <c r="AI218" s="84" t="s">
        <v>1204</v>
      </c>
      <c r="AJ218" s="84" t="s">
        <v>1204</v>
      </c>
      <c r="AK218" s="84" t="s">
        <v>1204</v>
      </c>
      <c r="AL218" s="48"/>
      <c r="AM218" s="48"/>
      <c r="AN218" s="48"/>
      <c r="AO218" s="84" t="s">
        <v>301</v>
      </c>
      <c r="AP218" s="48"/>
      <c r="AQ218" s="48"/>
      <c r="AR218" s="48"/>
      <c r="AS218" s="48"/>
      <c r="AT218" s="48"/>
      <c r="AU218" s="48"/>
      <c r="AV218" s="48"/>
      <c r="AW218" s="48"/>
      <c r="AX218" s="48"/>
      <c r="AY218" s="48"/>
      <c r="AZ218" s="48"/>
      <c r="BA218" s="84" t="s">
        <v>647</v>
      </c>
      <c r="BB218" s="94"/>
      <c r="BC218" s="94"/>
      <c r="BD218" s="48"/>
      <c r="BE218" s="48"/>
      <c r="BF218" s="48"/>
      <c r="BG218" s="48"/>
      <c r="BH218" s="48"/>
      <c r="BI218" s="48"/>
      <c r="BJ218" s="48"/>
      <c r="BK218" s="48"/>
      <c r="BL218" s="48"/>
      <c r="BM218" s="48"/>
      <c r="BN218" s="48"/>
      <c r="BO218" s="84" t="s">
        <v>1202</v>
      </c>
      <c r="BP218" s="84" t="s">
        <v>1202</v>
      </c>
      <c r="BQ218" s="84" t="s">
        <v>1202</v>
      </c>
      <c r="BR218" s="84" t="s">
        <v>1277</v>
      </c>
      <c r="BS218" s="94"/>
      <c r="BT218" s="84" t="s">
        <v>1277</v>
      </c>
      <c r="BU218" s="94"/>
      <c r="BV218" s="94"/>
      <c r="BW218" s="94"/>
      <c r="BX218" s="94"/>
      <c r="BY218" s="94"/>
      <c r="BZ218" s="94"/>
      <c r="CA218" s="84" t="s">
        <v>1277</v>
      </c>
      <c r="CB218" s="84" t="s">
        <v>1204</v>
      </c>
      <c r="CC218" s="94" t="s">
        <v>1204</v>
      </c>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48"/>
      <c r="EE218" s="48"/>
      <c r="EF218" s="48"/>
      <c r="EG218" s="48"/>
    </row>
    <row r="219" spans="1:146" s="13" customFormat="1">
      <c r="A219" s="48" t="s">
        <v>554</v>
      </c>
      <c r="B219" s="48">
        <v>1</v>
      </c>
      <c r="C219" s="48" t="s">
        <v>375</v>
      </c>
      <c r="D219" s="48" t="s">
        <v>389</v>
      </c>
      <c r="E219" s="48">
        <v>1</v>
      </c>
      <c r="F219" s="48" t="s">
        <v>444</v>
      </c>
      <c r="G219" s="56" t="s">
        <v>447</v>
      </c>
      <c r="H219" s="49" t="s">
        <v>1347</v>
      </c>
      <c r="I219" s="48">
        <v>1</v>
      </c>
      <c r="J219" s="50" t="s">
        <v>441</v>
      </c>
      <c r="K219" s="50" t="s">
        <v>446</v>
      </c>
      <c r="L219" s="48" t="s">
        <v>445</v>
      </c>
      <c r="M219" s="51"/>
      <c r="N219" s="48"/>
      <c r="O219" s="53">
        <v>74</v>
      </c>
      <c r="P219" s="87"/>
      <c r="Q219" s="87"/>
      <c r="R219" s="84">
        <v>80.2</v>
      </c>
      <c r="S219" s="48">
        <v>6.25</v>
      </c>
      <c r="T219" s="8">
        <f>U219/S219</f>
        <v>0.192</v>
      </c>
      <c r="U219" s="84">
        <v>1.2</v>
      </c>
      <c r="V219" s="48"/>
      <c r="W219" s="48"/>
      <c r="X219" s="85">
        <v>0.5</v>
      </c>
      <c r="Y219" s="85"/>
      <c r="Z219" s="48"/>
      <c r="AA219" s="48"/>
      <c r="AB219" s="48"/>
      <c r="AC219" s="48"/>
      <c r="AD219" s="48"/>
      <c r="AE219" s="84"/>
      <c r="AF219" s="48"/>
      <c r="AG219" s="48"/>
      <c r="AH219" s="84">
        <v>0.8</v>
      </c>
      <c r="AI219" s="84">
        <v>26</v>
      </c>
      <c r="AJ219" s="84">
        <v>0.4</v>
      </c>
      <c r="AK219" s="84">
        <v>0.25</v>
      </c>
      <c r="AL219" s="48"/>
      <c r="AM219" s="48"/>
      <c r="AN219" s="48"/>
      <c r="AO219" s="84"/>
      <c r="AP219" s="94">
        <v>0</v>
      </c>
      <c r="AQ219" s="94"/>
      <c r="AR219" s="94">
        <v>0</v>
      </c>
      <c r="AS219" s="94"/>
      <c r="AT219" s="94">
        <v>0.69</v>
      </c>
      <c r="AU219" s="94">
        <v>184</v>
      </c>
      <c r="AV219" s="48"/>
      <c r="AW219" s="48"/>
      <c r="AX219" s="48"/>
      <c r="AY219" s="48"/>
      <c r="AZ219" s="48"/>
      <c r="BA219" s="84"/>
      <c r="BB219" s="48"/>
      <c r="BC219" s="48"/>
      <c r="BD219" s="6"/>
      <c r="BE219" s="6"/>
      <c r="BF219" s="6"/>
      <c r="BG219" s="48"/>
      <c r="BH219" s="48"/>
      <c r="BI219" s="48"/>
      <c r="BJ219" s="48"/>
      <c r="BK219" s="8"/>
      <c r="BL219" s="8"/>
      <c r="BM219" s="8"/>
      <c r="BN219" s="48"/>
      <c r="BO219" s="84">
        <v>0.05</v>
      </c>
      <c r="BP219" s="84">
        <v>0.02</v>
      </c>
      <c r="BQ219" s="84">
        <v>0.6</v>
      </c>
      <c r="BR219" s="84"/>
      <c r="BS219" s="48">
        <v>0.35699999999999998</v>
      </c>
      <c r="BT219" s="84"/>
      <c r="BU219" s="48">
        <v>29</v>
      </c>
      <c r="BV219" s="48"/>
      <c r="BW219" s="48">
        <v>0</v>
      </c>
      <c r="BX219" s="48"/>
      <c r="BY219" s="48"/>
      <c r="BZ219" s="48"/>
      <c r="CA219" s="84">
        <v>0</v>
      </c>
      <c r="CB219" s="84"/>
      <c r="CC219" s="48">
        <v>31</v>
      </c>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row>
    <row r="220" spans="1:146" s="19" customFormat="1" ht="14.25" customHeight="1">
      <c r="A220" s="86" t="s">
        <v>554</v>
      </c>
      <c r="B220" s="48" t="s">
        <v>646</v>
      </c>
      <c r="C220" s="48"/>
      <c r="D220" s="48"/>
      <c r="E220" s="48">
        <v>1</v>
      </c>
      <c r="F220" s="48" t="s">
        <v>444</v>
      </c>
      <c r="G220" s="56" t="s">
        <v>447</v>
      </c>
      <c r="H220" s="49" t="s">
        <v>1347</v>
      </c>
      <c r="I220" s="48"/>
      <c r="J220" s="50"/>
      <c r="K220" s="50"/>
      <c r="L220" s="48"/>
      <c r="M220" s="51">
        <f>R220+U220+X220+Y220+AE220+AG220+AH220</f>
        <v>100</v>
      </c>
      <c r="N220" s="52"/>
      <c r="O220" s="53">
        <f>AVERAGE(O219:O219)</f>
        <v>74</v>
      </c>
      <c r="P220" s="87">
        <f>U220*17+X220*37+Y220*17+AG220*29+AE220*8</f>
        <v>309.59999999999997</v>
      </c>
      <c r="Q220" s="87">
        <f>(U220*4)+(X220*9)+(Y220*4)+(AG220*7)+(AE220*2)</f>
        <v>73.3</v>
      </c>
      <c r="R220" s="88">
        <f>AVERAGE(R219:R219)</f>
        <v>80.2</v>
      </c>
      <c r="S220" s="48">
        <v>6.25</v>
      </c>
      <c r="T220" s="52">
        <f>AVERAGE(T219:T219)</f>
        <v>0.192</v>
      </c>
      <c r="U220" s="89">
        <f>S220*T220</f>
        <v>1.2</v>
      </c>
      <c r="V220" s="52">
        <f>U220</f>
        <v>1.2</v>
      </c>
      <c r="W220" s="7">
        <v>0</v>
      </c>
      <c r="X220" s="98">
        <f>AVERAGE(X219:X219)</f>
        <v>0.5</v>
      </c>
      <c r="Y220" s="66">
        <f>100-R220-U220-X220-AE220-AH220</f>
        <v>14.699999999999998</v>
      </c>
      <c r="Z220" s="52"/>
      <c r="AA220" s="23"/>
      <c r="AB220" s="23"/>
      <c r="AC220" s="23"/>
      <c r="AD220" s="23"/>
      <c r="AE220" s="99">
        <v>2.6</v>
      </c>
      <c r="AF220" s="51"/>
      <c r="AG220" s="23">
        <v>0</v>
      </c>
      <c r="AH220" s="88">
        <f>AVERAGE(AH219:AH219)</f>
        <v>0.8</v>
      </c>
      <c r="AI220" s="88">
        <f>AVERAGE(AI219:AI219)</f>
        <v>26</v>
      </c>
      <c r="AJ220" s="88">
        <f>AVERAGE(AJ219:AJ219)</f>
        <v>0.4</v>
      </c>
      <c r="AK220" s="88">
        <f>AVERAGE(AK219:AK219)</f>
        <v>0.25</v>
      </c>
      <c r="AL220" s="52"/>
      <c r="AM220" s="52"/>
      <c r="AN220" s="26"/>
      <c r="AO220" s="89">
        <f>AR220+(AS220/12)</f>
        <v>15.333333333333334</v>
      </c>
      <c r="AP220" s="27"/>
      <c r="AQ220" s="52"/>
      <c r="AR220" s="52">
        <f>AVERAGE(AR219:AR219)</f>
        <v>0</v>
      </c>
      <c r="AS220" s="52">
        <f>AU220</f>
        <v>184</v>
      </c>
      <c r="AT220" s="27"/>
      <c r="AU220" s="52">
        <f>AVERAGE(AU219:AU219)</f>
        <v>184</v>
      </c>
      <c r="AV220" s="27"/>
      <c r="AW220" s="27"/>
      <c r="AX220" s="48"/>
      <c r="AY220" s="27"/>
      <c r="AZ220" s="27"/>
      <c r="BA220" s="67">
        <f>BA219</f>
        <v>0</v>
      </c>
      <c r="BB220" s="27"/>
      <c r="BC220" s="23"/>
      <c r="BD220" s="25"/>
      <c r="BE220" s="25"/>
      <c r="BF220" s="25"/>
      <c r="BG220" s="25"/>
      <c r="BH220" s="92"/>
      <c r="BI220" s="26"/>
      <c r="BJ220" s="26"/>
      <c r="BK220" s="26"/>
      <c r="BL220" s="26"/>
      <c r="BM220" s="26"/>
      <c r="BN220" s="27"/>
      <c r="BO220" s="89">
        <f>AVERAGE(BO219:BO219)</f>
        <v>0.05</v>
      </c>
      <c r="BP220" s="89">
        <f>AVERAGE(BP219:BP219)</f>
        <v>0.02</v>
      </c>
      <c r="BQ220" s="89">
        <v>0.6</v>
      </c>
      <c r="BR220" s="68">
        <f>BS220:BS220</f>
        <v>0.35699999999999998</v>
      </c>
      <c r="BS220" s="26">
        <f>BS219</f>
        <v>0.35699999999999998</v>
      </c>
      <c r="BT220" s="69">
        <v>25</v>
      </c>
      <c r="BU220" s="26">
        <v>29</v>
      </c>
      <c r="BV220" s="27"/>
      <c r="BW220" s="27">
        <v>0</v>
      </c>
      <c r="BX220" s="27"/>
      <c r="BY220" s="27"/>
      <c r="BZ220" s="23"/>
      <c r="CA220" s="71">
        <v>0</v>
      </c>
      <c r="CB220" s="71">
        <f>CC220</f>
        <v>31</v>
      </c>
      <c r="CC220" s="52">
        <f>AVERAGE(CC219:CC219)</f>
        <v>31</v>
      </c>
      <c r="CD220" s="25"/>
      <c r="CE220" s="25"/>
      <c r="CF220" s="25"/>
      <c r="CG220" s="23"/>
      <c r="CH220" s="25"/>
      <c r="CI220" s="25"/>
      <c r="CJ220" s="27"/>
      <c r="CK220" s="26"/>
      <c r="CL220" s="26"/>
      <c r="CM220" s="26"/>
      <c r="CN220" s="26"/>
      <c r="CO220" s="24"/>
      <c r="CP220" s="24"/>
      <c r="CQ220" s="25"/>
      <c r="CR220" s="24"/>
      <c r="CS220" s="25"/>
      <c r="CT220" s="24"/>
      <c r="CU220" s="25"/>
      <c r="CV220" s="25"/>
      <c r="CW220" s="25"/>
      <c r="CX220" s="26"/>
      <c r="CY220" s="26"/>
      <c r="CZ220" s="24"/>
      <c r="DA220" s="25"/>
      <c r="DB220" s="26"/>
      <c r="DC220" s="25"/>
      <c r="DD220" s="25"/>
      <c r="DE220" s="25"/>
      <c r="DF220" s="26"/>
      <c r="DG220" s="26"/>
      <c r="DH220" s="25"/>
      <c r="DI220" s="25"/>
      <c r="DJ220" s="25"/>
      <c r="DK220" s="25"/>
      <c r="DL220" s="25"/>
      <c r="DM220" s="26"/>
      <c r="DN220" s="26"/>
      <c r="DO220" s="25"/>
      <c r="DP220" s="27"/>
      <c r="DQ220" s="27"/>
      <c r="DR220" s="27"/>
      <c r="DS220" s="27"/>
      <c r="DT220" s="27"/>
      <c r="DU220" s="27"/>
      <c r="DV220" s="27"/>
      <c r="DW220" s="27"/>
      <c r="DX220" s="27"/>
      <c r="DY220" s="27"/>
      <c r="DZ220" s="27"/>
      <c r="EA220" s="27"/>
      <c r="EB220" s="27"/>
      <c r="EC220" s="27"/>
      <c r="ED220" s="27"/>
      <c r="EE220" s="27"/>
      <c r="EF220" s="27"/>
      <c r="EG220" s="27"/>
      <c r="EH220" s="20"/>
      <c r="EI220" s="20"/>
      <c r="EJ220" s="20"/>
      <c r="EK220" s="20"/>
      <c r="EL220" s="20"/>
      <c r="EM220" s="20"/>
      <c r="EN220" s="20"/>
      <c r="EO220" s="20"/>
      <c r="EP220" s="20"/>
    </row>
    <row r="221" spans="1:146" s="13" customFormat="1">
      <c r="A221" s="93"/>
      <c r="B221" s="94"/>
      <c r="C221" s="94"/>
      <c r="D221" s="94"/>
      <c r="E221" s="94"/>
      <c r="F221" s="94"/>
      <c r="G221" s="94"/>
      <c r="H221" s="95"/>
      <c r="I221" s="94"/>
      <c r="J221" s="96"/>
      <c r="K221" s="96"/>
      <c r="L221" s="94"/>
      <c r="M221" s="172"/>
      <c r="N221" s="94"/>
      <c r="O221" s="97"/>
      <c r="P221" s="84" t="s">
        <v>1349</v>
      </c>
      <c r="Q221" s="84" t="s">
        <v>1349</v>
      </c>
      <c r="R221" s="84" t="s">
        <v>1349</v>
      </c>
      <c r="S221" s="94"/>
      <c r="T221" s="94"/>
      <c r="U221" s="84"/>
      <c r="V221" s="94" t="s">
        <v>416</v>
      </c>
      <c r="W221" s="94" t="s">
        <v>416</v>
      </c>
      <c r="X221" s="85"/>
      <c r="Y221" s="85" t="s">
        <v>301</v>
      </c>
      <c r="Z221" s="48"/>
      <c r="AA221" s="48"/>
      <c r="AB221" s="48"/>
      <c r="AC221" s="48"/>
      <c r="AD221" s="48"/>
      <c r="AE221" s="84" t="s">
        <v>1133</v>
      </c>
      <c r="AF221" s="94"/>
      <c r="AG221" s="94" t="s">
        <v>647</v>
      </c>
      <c r="AH221" s="84" t="s">
        <v>1205</v>
      </c>
      <c r="AI221" s="84" t="s">
        <v>1205</v>
      </c>
      <c r="AJ221" s="84" t="s">
        <v>1205</v>
      </c>
      <c r="AK221" s="84" t="s">
        <v>1205</v>
      </c>
      <c r="AL221" s="48"/>
      <c r="AM221" s="48"/>
      <c r="AN221" s="48"/>
      <c r="AO221" s="84" t="s">
        <v>301</v>
      </c>
      <c r="AP221" s="94"/>
      <c r="AQ221" s="94"/>
      <c r="AR221" s="94"/>
      <c r="AS221" s="94"/>
      <c r="AT221" s="94"/>
      <c r="AU221" s="94"/>
      <c r="AV221" s="94"/>
      <c r="AW221" s="94"/>
      <c r="AX221" s="94"/>
      <c r="AY221" s="94"/>
      <c r="AZ221" s="94"/>
      <c r="BA221" s="84" t="s">
        <v>647</v>
      </c>
      <c r="BB221" s="94"/>
      <c r="BC221" s="94"/>
      <c r="BD221" s="94"/>
      <c r="BE221" s="94"/>
      <c r="BF221" s="94"/>
      <c r="BG221" s="94"/>
      <c r="BH221" s="94"/>
      <c r="BI221" s="94"/>
      <c r="BJ221" s="94"/>
      <c r="BK221" s="94"/>
      <c r="BL221" s="94"/>
      <c r="BM221" s="94"/>
      <c r="BN221" s="94"/>
      <c r="BO221" s="84" t="s">
        <v>1205</v>
      </c>
      <c r="BP221" s="84" t="s">
        <v>1205</v>
      </c>
      <c r="BQ221" s="84" t="s">
        <v>1205</v>
      </c>
      <c r="BR221" s="84" t="s">
        <v>1205</v>
      </c>
      <c r="BS221" s="94" t="s">
        <v>1205</v>
      </c>
      <c r="BT221" s="84" t="s">
        <v>1205</v>
      </c>
      <c r="BU221" s="94" t="s">
        <v>1205</v>
      </c>
      <c r="BV221" s="94"/>
      <c r="BW221" s="94" t="s">
        <v>1205</v>
      </c>
      <c r="BX221" s="94"/>
      <c r="BY221" s="94"/>
      <c r="BZ221" s="94"/>
      <c r="CA221" s="84" t="s">
        <v>1205</v>
      </c>
      <c r="CB221" s="84" t="s">
        <v>301</v>
      </c>
      <c r="CC221" s="94"/>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c r="DV221" s="48"/>
      <c r="DW221" s="48"/>
      <c r="DX221" s="48"/>
      <c r="DY221" s="48"/>
      <c r="DZ221" s="48"/>
      <c r="EA221" s="48"/>
      <c r="EB221" s="48"/>
      <c r="EC221" s="48"/>
      <c r="ED221" s="48"/>
      <c r="EE221" s="48"/>
      <c r="EF221" s="48"/>
      <c r="EG221" s="48"/>
    </row>
    <row r="222" spans="1:146" s="13" customFormat="1">
      <c r="A222" s="48" t="s">
        <v>556</v>
      </c>
      <c r="B222" s="48">
        <v>1</v>
      </c>
      <c r="C222" s="48" t="s">
        <v>375</v>
      </c>
      <c r="D222" s="48" t="s">
        <v>389</v>
      </c>
      <c r="E222" s="48">
        <v>1</v>
      </c>
      <c r="F222" s="48" t="s">
        <v>452</v>
      </c>
      <c r="G222" s="48" t="s">
        <v>453</v>
      </c>
      <c r="H222" s="49"/>
      <c r="I222" s="48">
        <v>1</v>
      </c>
      <c r="J222" s="50" t="s">
        <v>439</v>
      </c>
      <c r="K222" s="50" t="s">
        <v>458</v>
      </c>
      <c r="L222" s="48" t="s">
        <v>459</v>
      </c>
      <c r="M222" s="51"/>
      <c r="N222" s="48"/>
      <c r="O222" s="53">
        <v>333</v>
      </c>
      <c r="P222" s="87"/>
      <c r="Q222" s="87"/>
      <c r="R222" s="84">
        <v>12.4</v>
      </c>
      <c r="S222" s="48">
        <v>6.25</v>
      </c>
      <c r="T222" s="8">
        <f>U222/S222</f>
        <v>0.46399999999999997</v>
      </c>
      <c r="U222" s="84">
        <v>2.9</v>
      </c>
      <c r="V222" s="48"/>
      <c r="W222" s="48"/>
      <c r="X222" s="85">
        <v>0</v>
      </c>
      <c r="Y222" s="85"/>
      <c r="Z222" s="48"/>
      <c r="AA222" s="48"/>
      <c r="AB222" s="48"/>
      <c r="AC222" s="48"/>
      <c r="AD222" s="48"/>
      <c r="AE222" s="84"/>
      <c r="AF222" s="48"/>
      <c r="AG222" s="48"/>
      <c r="AH222" s="84">
        <v>4.3</v>
      </c>
      <c r="AI222" s="84">
        <v>141</v>
      </c>
      <c r="AJ222" s="84">
        <v>0.9</v>
      </c>
      <c r="AK222" s="84"/>
      <c r="AL222" s="48"/>
      <c r="AM222" s="48"/>
      <c r="AN222" s="48"/>
      <c r="AO222" s="84"/>
      <c r="AP222" s="48"/>
      <c r="AQ222" s="48"/>
      <c r="AR222" s="48">
        <v>0</v>
      </c>
      <c r="AS222" s="48"/>
      <c r="AT222" s="48"/>
      <c r="AU222" s="48"/>
      <c r="AV222" s="48"/>
      <c r="AW222" s="48"/>
      <c r="AX222" s="48"/>
      <c r="AY222" s="48"/>
      <c r="AZ222" s="48"/>
      <c r="BA222" s="84"/>
      <c r="BB222" s="48"/>
      <c r="BC222" s="48"/>
      <c r="BD222" s="48"/>
      <c r="BE222" s="48"/>
      <c r="BF222" s="48"/>
      <c r="BG222" s="48"/>
      <c r="BH222" s="48"/>
      <c r="BI222" s="48"/>
      <c r="BJ222" s="48"/>
      <c r="BK222" s="48"/>
      <c r="BL222" s="48"/>
      <c r="BM222" s="48"/>
      <c r="BN222" s="48"/>
      <c r="BO222" s="84">
        <v>0.46</v>
      </c>
      <c r="BP222" s="84">
        <v>0.01</v>
      </c>
      <c r="BQ222" s="84">
        <v>1.3</v>
      </c>
      <c r="BR222" s="84"/>
      <c r="BS222" s="48"/>
      <c r="BT222" s="84"/>
      <c r="BU222" s="48"/>
      <c r="BV222" s="48"/>
      <c r="BW222" s="48"/>
      <c r="BX222" s="48"/>
      <c r="BY222" s="48"/>
      <c r="BZ222" s="48"/>
      <c r="CA222" s="84"/>
      <c r="CB222" s="84"/>
      <c r="CC222" s="48">
        <v>75</v>
      </c>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c r="DV222" s="48"/>
      <c r="DW222" s="48"/>
      <c r="DX222" s="48"/>
      <c r="DY222" s="48"/>
      <c r="DZ222" s="48"/>
      <c r="EA222" s="48"/>
      <c r="EB222" s="48"/>
      <c r="EC222" s="48"/>
      <c r="ED222" s="48"/>
      <c r="EE222" s="48"/>
      <c r="EF222" s="48"/>
      <c r="EG222" s="48"/>
    </row>
    <row r="223" spans="1:146" s="13" customFormat="1">
      <c r="A223" s="48" t="s">
        <v>556</v>
      </c>
      <c r="B223" s="48">
        <v>2</v>
      </c>
      <c r="C223" s="48" t="s">
        <v>375</v>
      </c>
      <c r="D223" s="48" t="s">
        <v>389</v>
      </c>
      <c r="E223" s="48">
        <v>1</v>
      </c>
      <c r="F223" s="48" t="s">
        <v>452</v>
      </c>
      <c r="G223" s="48" t="s">
        <v>453</v>
      </c>
      <c r="H223" s="49"/>
      <c r="I223" s="48">
        <v>1</v>
      </c>
      <c r="J223" s="50" t="s">
        <v>512</v>
      </c>
      <c r="K223" s="50" t="s">
        <v>521</v>
      </c>
      <c r="L223" s="48" t="s">
        <v>522</v>
      </c>
      <c r="M223" s="51"/>
      <c r="N223" s="48"/>
      <c r="O223" s="53">
        <v>303</v>
      </c>
      <c r="P223" s="87"/>
      <c r="Q223" s="87"/>
      <c r="R223" s="84">
        <v>22.3</v>
      </c>
      <c r="S223" s="48">
        <v>6.25</v>
      </c>
      <c r="T223" s="8">
        <f>U223/S223</f>
        <v>0.44799999999999995</v>
      </c>
      <c r="U223" s="84">
        <v>2.8</v>
      </c>
      <c r="V223" s="48"/>
      <c r="W223" s="48"/>
      <c r="X223" s="85">
        <v>0.5</v>
      </c>
      <c r="Y223" s="85"/>
      <c r="Z223" s="48"/>
      <c r="AA223" s="48"/>
      <c r="AB223" s="48"/>
      <c r="AC223" s="48"/>
      <c r="AD223" s="48"/>
      <c r="AE223" s="84"/>
      <c r="AF223" s="48"/>
      <c r="AG223" s="48"/>
      <c r="AH223" s="84">
        <v>2.6</v>
      </c>
      <c r="AI223" s="84">
        <v>135</v>
      </c>
      <c r="AJ223" s="84">
        <v>0.9</v>
      </c>
      <c r="AK223" s="84"/>
      <c r="AL223" s="48"/>
      <c r="AM223" s="48"/>
      <c r="AN223" s="48"/>
      <c r="AO223" s="84"/>
      <c r="AP223" s="48">
        <v>2</v>
      </c>
      <c r="AQ223" s="48"/>
      <c r="AR223" s="48">
        <v>0</v>
      </c>
      <c r="AS223" s="48"/>
      <c r="AT223" s="48"/>
      <c r="AU223" s="48">
        <v>10</v>
      </c>
      <c r="AV223" s="48"/>
      <c r="AW223" s="48"/>
      <c r="AX223" s="48"/>
      <c r="AY223" s="48"/>
      <c r="AZ223" s="48"/>
      <c r="BA223" s="84"/>
      <c r="BB223" s="48"/>
      <c r="BC223" s="48"/>
      <c r="BD223" s="8"/>
      <c r="BE223" s="8"/>
      <c r="BF223" s="8"/>
      <c r="BG223" s="48"/>
      <c r="BH223" s="48"/>
      <c r="BI223" s="48"/>
      <c r="BJ223" s="48"/>
      <c r="BK223" s="8"/>
      <c r="BL223" s="8"/>
      <c r="BM223" s="8"/>
      <c r="BN223" s="48"/>
      <c r="BO223" s="84">
        <v>0.28999999999999998</v>
      </c>
      <c r="BP223" s="84">
        <v>0.05</v>
      </c>
      <c r="BQ223" s="84">
        <v>0.8</v>
      </c>
      <c r="BR223" s="84"/>
      <c r="BS223" s="48"/>
      <c r="BT223" s="84"/>
      <c r="BU223" s="48"/>
      <c r="BV223" s="48"/>
      <c r="BW223" s="48"/>
      <c r="BX223" s="48"/>
      <c r="BY223" s="48"/>
      <c r="BZ223" s="48"/>
      <c r="CA223" s="84"/>
      <c r="CB223" s="84"/>
      <c r="CC223" s="48">
        <v>30</v>
      </c>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c r="DV223" s="48"/>
      <c r="DW223" s="48"/>
      <c r="DX223" s="48"/>
      <c r="DY223" s="48"/>
      <c r="DZ223" s="48"/>
      <c r="EA223" s="48"/>
      <c r="EB223" s="48"/>
      <c r="EC223" s="48"/>
      <c r="ED223" s="48"/>
      <c r="EE223" s="48"/>
      <c r="EF223" s="48"/>
      <c r="EG223" s="48"/>
    </row>
    <row r="224" spans="1:146" s="13" customFormat="1">
      <c r="A224" s="48" t="s">
        <v>556</v>
      </c>
      <c r="B224" s="48">
        <v>3</v>
      </c>
      <c r="C224" s="48" t="s">
        <v>375</v>
      </c>
      <c r="D224" s="48" t="s">
        <v>389</v>
      </c>
      <c r="E224" s="48">
        <v>1</v>
      </c>
      <c r="F224" s="48" t="s">
        <v>452</v>
      </c>
      <c r="G224" s="48" t="s">
        <v>453</v>
      </c>
      <c r="H224" s="49" t="s">
        <v>454</v>
      </c>
      <c r="I224" s="48">
        <v>1</v>
      </c>
      <c r="J224" s="50" t="s">
        <v>456</v>
      </c>
      <c r="K224" s="50" t="s">
        <v>455</v>
      </c>
      <c r="L224" s="48" t="s">
        <v>457</v>
      </c>
      <c r="M224" s="51"/>
      <c r="N224" s="48"/>
      <c r="O224" s="53">
        <v>258</v>
      </c>
      <c r="P224" s="87"/>
      <c r="Q224" s="87"/>
      <c r="R224" s="84">
        <v>33.4</v>
      </c>
      <c r="S224" s="48">
        <v>6.25</v>
      </c>
      <c r="T224" s="8">
        <f>U224/S224</f>
        <v>0.32</v>
      </c>
      <c r="U224" s="84">
        <v>2</v>
      </c>
      <c r="V224" s="48"/>
      <c r="W224" s="48"/>
      <c r="X224" s="85">
        <v>0.6</v>
      </c>
      <c r="Y224" s="85"/>
      <c r="Z224" s="48"/>
      <c r="AA224" s="48"/>
      <c r="AB224" s="48"/>
      <c r="AC224" s="48"/>
      <c r="AD224" s="48"/>
      <c r="AE224" s="84"/>
      <c r="AF224" s="48">
        <v>2.9</v>
      </c>
      <c r="AG224" s="48"/>
      <c r="AH224" s="84">
        <v>2.9</v>
      </c>
      <c r="AI224" s="84">
        <v>94</v>
      </c>
      <c r="AJ224" s="84">
        <v>0.9</v>
      </c>
      <c r="AK224" s="84"/>
      <c r="AL224" s="48"/>
      <c r="AM224" s="48"/>
      <c r="AN224" s="48"/>
      <c r="AO224" s="84"/>
      <c r="AP224" s="48">
        <v>0</v>
      </c>
      <c r="AQ224" s="48"/>
      <c r="AR224" s="48">
        <v>0</v>
      </c>
      <c r="AS224" s="48"/>
      <c r="AT224" s="48"/>
      <c r="AU224" s="48">
        <v>0</v>
      </c>
      <c r="AV224" s="48"/>
      <c r="AW224" s="48"/>
      <c r="AX224" s="48"/>
      <c r="AY224" s="48"/>
      <c r="AZ224" s="48"/>
      <c r="BA224" s="84"/>
      <c r="BB224" s="48"/>
      <c r="BC224" s="48"/>
      <c r="BD224" s="8"/>
      <c r="BE224" s="8"/>
      <c r="BF224" s="8"/>
      <c r="BG224" s="48"/>
      <c r="BH224" s="48"/>
      <c r="BI224" s="48"/>
      <c r="BJ224" s="48"/>
      <c r="BK224" s="8"/>
      <c r="BL224" s="8"/>
      <c r="BM224" s="8"/>
      <c r="BN224" s="48"/>
      <c r="BO224" s="84">
        <v>0.33</v>
      </c>
      <c r="BP224" s="84">
        <v>0.1</v>
      </c>
      <c r="BQ224" s="84">
        <v>1</v>
      </c>
      <c r="BR224" s="84"/>
      <c r="BS224" s="48"/>
      <c r="BT224" s="84"/>
      <c r="BU224" s="48"/>
      <c r="BV224" s="48"/>
      <c r="BW224" s="48"/>
      <c r="BX224" s="48"/>
      <c r="BY224" s="48"/>
      <c r="BZ224" s="48"/>
      <c r="CA224" s="84"/>
      <c r="CB224" s="84"/>
      <c r="CC224" s="48">
        <v>4</v>
      </c>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c r="DV224" s="48"/>
      <c r="DW224" s="48"/>
      <c r="DX224" s="48"/>
      <c r="DY224" s="48"/>
      <c r="DZ224" s="48"/>
      <c r="EA224" s="48"/>
      <c r="EB224" s="48"/>
      <c r="EC224" s="48"/>
      <c r="ED224" s="48"/>
      <c r="EE224" s="48"/>
      <c r="EF224" s="48"/>
      <c r="EG224" s="48"/>
    </row>
    <row r="225" spans="1:146" s="19" customFormat="1" ht="14.25" customHeight="1">
      <c r="A225" s="86" t="s">
        <v>556</v>
      </c>
      <c r="B225" s="48" t="s">
        <v>646</v>
      </c>
      <c r="C225" s="48"/>
      <c r="D225" s="48"/>
      <c r="E225" s="48">
        <v>1</v>
      </c>
      <c r="F225" s="48" t="s">
        <v>452</v>
      </c>
      <c r="G225" s="48" t="s">
        <v>453</v>
      </c>
      <c r="H225" s="49" t="s">
        <v>454</v>
      </c>
      <c r="I225" s="48"/>
      <c r="J225" s="50"/>
      <c r="K225" s="50"/>
      <c r="L225" s="48"/>
      <c r="M225" s="51">
        <f>R225+U225+X225+Y225+AE225+AG225+AH225</f>
        <v>100.00000000000001</v>
      </c>
      <c r="N225" s="52"/>
      <c r="O225" s="53">
        <f>AVERAGE(O222:O224)</f>
        <v>298</v>
      </c>
      <c r="P225" s="87">
        <f>U225*17+X225*37+Y225*17+AG225*29+AE225*8</f>
        <v>1239.8000000000002</v>
      </c>
      <c r="Q225" s="87">
        <f>(U225*4)+(X225*9)+(Y225*4)+(AG225*7)+(AE225*2)</f>
        <v>292.16666666666669</v>
      </c>
      <c r="R225" s="88">
        <f>AVERAGE(R222:R224)</f>
        <v>22.7</v>
      </c>
      <c r="S225" s="48">
        <v>6.25</v>
      </c>
      <c r="T225" s="52">
        <f>AVERAGE(T222:T224)</f>
        <v>0.41066666666666668</v>
      </c>
      <c r="U225" s="89">
        <f>S225*T225</f>
        <v>2.5666666666666669</v>
      </c>
      <c r="V225" s="52">
        <f>U225</f>
        <v>2.5666666666666669</v>
      </c>
      <c r="W225" s="7">
        <v>0</v>
      </c>
      <c r="X225" s="98">
        <f>AVERAGE(X222:X224)</f>
        <v>0.3666666666666667</v>
      </c>
      <c r="Y225" s="66">
        <f>100-R225-U225-X225-AE225-AH225</f>
        <v>68.2</v>
      </c>
      <c r="Z225" s="52"/>
      <c r="AA225" s="23"/>
      <c r="AB225" s="23"/>
      <c r="AC225" s="23"/>
      <c r="AD225" s="23"/>
      <c r="AE225" s="88">
        <f>AF225</f>
        <v>2.9</v>
      </c>
      <c r="AF225" s="51">
        <f>AVERAGE(AF222:AF224)</f>
        <v>2.9</v>
      </c>
      <c r="AG225" s="23">
        <v>0</v>
      </c>
      <c r="AH225" s="88">
        <f>AVERAGE(AH222:AH224)</f>
        <v>3.2666666666666671</v>
      </c>
      <c r="AI225" s="88">
        <f>AVERAGE(AI222:AI224)</f>
        <v>123.33333333333333</v>
      </c>
      <c r="AJ225" s="88">
        <f>AVERAGE(AJ222:AJ224)</f>
        <v>0.9</v>
      </c>
      <c r="AK225" s="88">
        <v>0.1</v>
      </c>
      <c r="AL225" s="52"/>
      <c r="AM225" s="52"/>
      <c r="AN225" s="26"/>
      <c r="AO225" s="89">
        <f>AR225+(AS225/12)</f>
        <v>0.41666666666666669</v>
      </c>
      <c r="AP225" s="51">
        <f>AVERAGE(AP222:AP224)</f>
        <v>1</v>
      </c>
      <c r="AQ225" s="52"/>
      <c r="AR225" s="51">
        <f>AVERAGE(AR222:AR224)</f>
        <v>0</v>
      </c>
      <c r="AS225" s="52">
        <f>AU225</f>
        <v>5</v>
      </c>
      <c r="AT225" s="27"/>
      <c r="AU225" s="52">
        <f>AVERAGE(AU222:AU224)</f>
        <v>5</v>
      </c>
      <c r="AV225" s="27"/>
      <c r="AW225" s="27"/>
      <c r="AX225" s="48"/>
      <c r="AY225" s="27"/>
      <c r="AZ225" s="27"/>
      <c r="BA225" s="67">
        <v>0</v>
      </c>
      <c r="BB225" s="27"/>
      <c r="BC225" s="23"/>
      <c r="BD225" s="25"/>
      <c r="BE225" s="25"/>
      <c r="BF225" s="25"/>
      <c r="BG225" s="25"/>
      <c r="BH225" s="92"/>
      <c r="BI225" s="26"/>
      <c r="BJ225" s="26"/>
      <c r="BK225" s="26"/>
      <c r="BL225" s="26"/>
      <c r="BM225" s="26"/>
      <c r="BN225" s="27"/>
      <c r="BO225" s="89">
        <f>AVERAGE(BO222:BO224)</f>
        <v>0.36000000000000004</v>
      </c>
      <c r="BP225" s="89">
        <f>AVERAGE(BP222:BP224)</f>
        <v>5.3333333333333337E-2</v>
      </c>
      <c r="BQ225" s="89">
        <f>AVERAGE(BQ222:BQ224)</f>
        <v>1.0333333333333334</v>
      </c>
      <c r="BR225" s="89">
        <v>6.6000000000000003E-2</v>
      </c>
      <c r="BS225" s="48"/>
      <c r="BT225" s="84">
        <v>14</v>
      </c>
      <c r="BU225" s="48"/>
      <c r="BV225" s="48"/>
      <c r="BW225" s="48"/>
      <c r="BX225" s="27"/>
      <c r="BY225" s="27"/>
      <c r="BZ225" s="23"/>
      <c r="CA225" s="71">
        <v>0</v>
      </c>
      <c r="CB225" s="71">
        <f>CC225</f>
        <v>36.333333333333336</v>
      </c>
      <c r="CC225" s="52">
        <f>AVERAGE(CC222:CC224)</f>
        <v>36.333333333333336</v>
      </c>
      <c r="CD225" s="25"/>
      <c r="CE225" s="25"/>
      <c r="CF225" s="25"/>
      <c r="CG225" s="23"/>
      <c r="CH225" s="25"/>
      <c r="CI225" s="25"/>
      <c r="CJ225" s="27"/>
      <c r="CK225" s="26"/>
      <c r="CL225" s="26"/>
      <c r="CM225" s="26"/>
      <c r="CN225" s="26"/>
      <c r="CO225" s="24"/>
      <c r="CP225" s="24"/>
      <c r="CQ225" s="25"/>
      <c r="CR225" s="24"/>
      <c r="CS225" s="25"/>
      <c r="CT225" s="24"/>
      <c r="CU225" s="25"/>
      <c r="CV225" s="25"/>
      <c r="CW225" s="25"/>
      <c r="CX225" s="26"/>
      <c r="CY225" s="26"/>
      <c r="CZ225" s="24"/>
      <c r="DA225" s="25"/>
      <c r="DB225" s="26"/>
      <c r="DC225" s="25"/>
      <c r="DD225" s="25"/>
      <c r="DE225" s="25"/>
      <c r="DF225" s="26"/>
      <c r="DG225" s="26"/>
      <c r="DH225" s="25"/>
      <c r="DI225" s="25"/>
      <c r="DJ225" s="25"/>
      <c r="DK225" s="25"/>
      <c r="DL225" s="25"/>
      <c r="DM225" s="26"/>
      <c r="DN225" s="26"/>
      <c r="DO225" s="25"/>
      <c r="DP225" s="27"/>
      <c r="DQ225" s="27"/>
      <c r="DR225" s="27"/>
      <c r="DS225" s="27"/>
      <c r="DT225" s="27"/>
      <c r="DU225" s="27"/>
      <c r="DV225" s="27"/>
      <c r="DW225" s="27"/>
      <c r="DX225" s="27"/>
      <c r="DY225" s="27"/>
      <c r="DZ225" s="27"/>
      <c r="EA225" s="27"/>
      <c r="EB225" s="27"/>
      <c r="EC225" s="27"/>
      <c r="ED225" s="27"/>
      <c r="EE225" s="27"/>
      <c r="EF225" s="27"/>
      <c r="EG225" s="27"/>
      <c r="EH225" s="20"/>
      <c r="EI225" s="20"/>
      <c r="EJ225" s="20"/>
      <c r="EK225" s="20"/>
      <c r="EL225" s="20"/>
      <c r="EM225" s="20"/>
      <c r="EN225" s="20"/>
      <c r="EO225" s="20"/>
      <c r="EP225" s="20"/>
    </row>
    <row r="226" spans="1:146" s="13" customFormat="1">
      <c r="A226" s="93"/>
      <c r="B226" s="94"/>
      <c r="C226" s="94"/>
      <c r="D226" s="94"/>
      <c r="E226" s="94"/>
      <c r="F226" s="94"/>
      <c r="G226" s="94"/>
      <c r="H226" s="95"/>
      <c r="I226" s="94"/>
      <c r="J226" s="96"/>
      <c r="K226" s="96"/>
      <c r="L226" s="94"/>
      <c r="M226" s="172"/>
      <c r="N226" s="94"/>
      <c r="O226" s="97"/>
      <c r="P226" s="84" t="s">
        <v>1349</v>
      </c>
      <c r="Q226" s="84" t="s">
        <v>1349</v>
      </c>
      <c r="R226" s="84" t="s">
        <v>1349</v>
      </c>
      <c r="S226" s="94"/>
      <c r="T226" s="94"/>
      <c r="U226" s="84"/>
      <c r="V226" s="94" t="s">
        <v>416</v>
      </c>
      <c r="W226" s="94" t="s">
        <v>416</v>
      </c>
      <c r="X226" s="85"/>
      <c r="Y226" s="85" t="s">
        <v>301</v>
      </c>
      <c r="Z226" s="48"/>
      <c r="AA226" s="48"/>
      <c r="AB226" s="48"/>
      <c r="AC226" s="48"/>
      <c r="AD226" s="48"/>
      <c r="AE226" s="84" t="s">
        <v>648</v>
      </c>
      <c r="AF226" s="94"/>
      <c r="AG226" s="94" t="s">
        <v>647</v>
      </c>
      <c r="AH226" s="84" t="s">
        <v>648</v>
      </c>
      <c r="AI226" s="84" t="s">
        <v>648</v>
      </c>
      <c r="AJ226" s="84" t="s">
        <v>648</v>
      </c>
      <c r="AK226" s="84" t="s">
        <v>1235</v>
      </c>
      <c r="AL226" s="48"/>
      <c r="AM226" s="48"/>
      <c r="AN226" s="48"/>
      <c r="AO226" s="84" t="s">
        <v>648</v>
      </c>
      <c r="AP226" s="94" t="s">
        <v>648</v>
      </c>
      <c r="AQ226" s="94"/>
      <c r="AR226" s="94"/>
      <c r="AS226" s="94" t="s">
        <v>301</v>
      </c>
      <c r="AT226" s="94"/>
      <c r="AU226" s="94"/>
      <c r="AV226" s="48"/>
      <c r="AW226" s="48"/>
      <c r="AX226" s="48"/>
      <c r="AY226" s="48"/>
      <c r="AZ226" s="48"/>
      <c r="BA226" s="84" t="s">
        <v>647</v>
      </c>
      <c r="BB226" s="94"/>
      <c r="BC226" s="94"/>
      <c r="BD226" s="48"/>
      <c r="BE226" s="48"/>
      <c r="BF226" s="48"/>
      <c r="BG226" s="48"/>
      <c r="BH226" s="48"/>
      <c r="BI226" s="48"/>
      <c r="BJ226" s="48"/>
      <c r="BK226" s="48"/>
      <c r="BL226" s="48"/>
      <c r="BM226" s="48"/>
      <c r="BN226" s="48"/>
      <c r="BO226" s="84" t="s">
        <v>301</v>
      </c>
      <c r="BP226" s="84" t="s">
        <v>301</v>
      </c>
      <c r="BQ226" s="84" t="s">
        <v>301</v>
      </c>
      <c r="BR226" s="84" t="s">
        <v>1235</v>
      </c>
      <c r="BS226" s="94"/>
      <c r="BT226" s="84" t="s">
        <v>1235</v>
      </c>
      <c r="BU226" s="94"/>
      <c r="BV226" s="94"/>
      <c r="BW226" s="94"/>
      <c r="BX226" s="94"/>
      <c r="BY226" s="94"/>
      <c r="BZ226" s="94"/>
      <c r="CA226" s="84" t="s">
        <v>1235</v>
      </c>
      <c r="CB226" s="84" t="s">
        <v>301</v>
      </c>
      <c r="CC226" s="94"/>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row>
    <row r="227" spans="1:146" s="13" customFormat="1">
      <c r="A227" s="48" t="s">
        <v>557</v>
      </c>
      <c r="B227" s="48">
        <v>1</v>
      </c>
      <c r="C227" s="48" t="s">
        <v>375</v>
      </c>
      <c r="D227" s="48" t="s">
        <v>389</v>
      </c>
      <c r="E227" s="48">
        <v>1</v>
      </c>
      <c r="F227" s="48" t="s">
        <v>460</v>
      </c>
      <c r="G227" s="48" t="s">
        <v>1309</v>
      </c>
      <c r="H227" s="49"/>
      <c r="I227" s="48">
        <v>1</v>
      </c>
      <c r="J227" s="50" t="s">
        <v>441</v>
      </c>
      <c r="K227" s="50" t="s">
        <v>466</v>
      </c>
      <c r="L227" s="48" t="s">
        <v>465</v>
      </c>
      <c r="M227" s="51"/>
      <c r="N227" s="48"/>
      <c r="O227" s="53">
        <v>38</v>
      </c>
      <c r="P227" s="87"/>
      <c r="Q227" s="87"/>
      <c r="R227" s="84">
        <v>85</v>
      </c>
      <c r="S227" s="48">
        <v>6.25</v>
      </c>
      <c r="T227" s="8">
        <f>U227/S227</f>
        <v>9.6000000000000002E-2</v>
      </c>
      <c r="U227" s="84">
        <v>0.6</v>
      </c>
      <c r="V227" s="48"/>
      <c r="W227" s="48"/>
      <c r="X227" s="85">
        <v>1</v>
      </c>
      <c r="Y227" s="85"/>
      <c r="Z227" s="48"/>
      <c r="AA227" s="48"/>
      <c r="AB227" s="48"/>
      <c r="AC227" s="48"/>
      <c r="AD227" s="48"/>
      <c r="AE227" s="84"/>
      <c r="AF227" s="48"/>
      <c r="AG227" s="48"/>
      <c r="AH227" s="84">
        <v>0.7</v>
      </c>
      <c r="AI227" s="84">
        <v>10</v>
      </c>
      <c r="AJ227" s="84">
        <v>1.3</v>
      </c>
      <c r="AK227" s="84">
        <v>2.4</v>
      </c>
      <c r="AL227" s="48"/>
      <c r="AM227" s="48"/>
      <c r="AN227" s="48"/>
      <c r="AO227" s="84"/>
      <c r="AP227" s="48"/>
      <c r="AQ227" s="48"/>
      <c r="AR227" s="48">
        <v>0</v>
      </c>
      <c r="AS227" s="48"/>
      <c r="AT227" s="48">
        <v>0</v>
      </c>
      <c r="AU227" s="48">
        <v>374</v>
      </c>
      <c r="AV227" s="48"/>
      <c r="AW227" s="48"/>
      <c r="AX227" s="48"/>
      <c r="AY227" s="48"/>
      <c r="AZ227" s="48"/>
      <c r="BA227" s="84"/>
      <c r="BB227" s="48"/>
      <c r="BC227" s="48"/>
      <c r="BD227" s="48"/>
      <c r="BE227" s="48"/>
      <c r="BF227" s="48"/>
      <c r="BG227" s="48"/>
      <c r="BH227" s="48"/>
      <c r="BI227" s="48"/>
      <c r="BJ227" s="48"/>
      <c r="BK227" s="48"/>
      <c r="BL227" s="48"/>
      <c r="BM227" s="48"/>
      <c r="BN227" s="48"/>
      <c r="BO227" s="84">
        <v>0.05</v>
      </c>
      <c r="BP227" s="84">
        <v>0.04</v>
      </c>
      <c r="BQ227" s="84">
        <v>1.1000000000000001</v>
      </c>
      <c r="BR227" s="84"/>
      <c r="BS227" s="48">
        <v>0.11</v>
      </c>
      <c r="BT227" s="84"/>
      <c r="BU227" s="48">
        <v>49</v>
      </c>
      <c r="BV227" s="48"/>
      <c r="BW227" s="48">
        <v>0</v>
      </c>
      <c r="BX227" s="48"/>
      <c r="BY227" s="48"/>
      <c r="BZ227" s="48"/>
      <c r="CA227" s="84">
        <v>0</v>
      </c>
      <c r="CB227" s="84"/>
      <c r="CC227" s="48">
        <v>62</v>
      </c>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row>
    <row r="228" spans="1:146" s="13" customFormat="1">
      <c r="A228" s="48" t="s">
        <v>557</v>
      </c>
      <c r="B228" s="48">
        <v>2</v>
      </c>
      <c r="C228" s="48" t="s">
        <v>375</v>
      </c>
      <c r="D228" s="48" t="s">
        <v>389</v>
      </c>
      <c r="E228" s="48">
        <v>1</v>
      </c>
      <c r="F228" s="48" t="s">
        <v>460</v>
      </c>
      <c r="G228" s="48" t="s">
        <v>1309</v>
      </c>
      <c r="H228" s="49"/>
      <c r="I228" s="48">
        <v>1</v>
      </c>
      <c r="J228" s="50" t="s">
        <v>439</v>
      </c>
      <c r="K228" s="50" t="s">
        <v>464</v>
      </c>
      <c r="L228" s="48" t="s">
        <v>465</v>
      </c>
      <c r="M228" s="51"/>
      <c r="N228" s="48"/>
      <c r="O228" s="53">
        <v>52</v>
      </c>
      <c r="P228" s="87"/>
      <c r="Q228" s="87"/>
      <c r="R228" s="84">
        <v>86.5</v>
      </c>
      <c r="S228" s="48">
        <v>6.25</v>
      </c>
      <c r="T228" s="8">
        <f>U228/S228</f>
        <v>0.11199999999999999</v>
      </c>
      <c r="U228" s="84">
        <v>0.7</v>
      </c>
      <c r="V228" s="48"/>
      <c r="W228" s="48"/>
      <c r="X228" s="85">
        <v>0.1</v>
      </c>
      <c r="Y228" s="85"/>
      <c r="Z228" s="48"/>
      <c r="AA228" s="48"/>
      <c r="AB228" s="48"/>
      <c r="AC228" s="48"/>
      <c r="AD228" s="48"/>
      <c r="AE228" s="84"/>
      <c r="AF228" s="48">
        <v>3.7</v>
      </c>
      <c r="AG228" s="48"/>
      <c r="AH228" s="84">
        <v>0.6</v>
      </c>
      <c r="AI228" s="84">
        <v>10</v>
      </c>
      <c r="AJ228" s="84">
        <v>0.5</v>
      </c>
      <c r="AK228" s="84">
        <v>0.03</v>
      </c>
      <c r="AL228" s="48"/>
      <c r="AM228" s="48"/>
      <c r="AN228" s="48"/>
      <c r="AO228" s="84"/>
      <c r="AP228" s="48"/>
      <c r="AQ228" s="48"/>
      <c r="AR228" s="48">
        <v>0</v>
      </c>
      <c r="AS228" s="48"/>
      <c r="AT228" s="48"/>
      <c r="AU228" s="48"/>
      <c r="AV228" s="48"/>
      <c r="AW228" s="48"/>
      <c r="AX228" s="48"/>
      <c r="AY228" s="48"/>
      <c r="AZ228" s="48"/>
      <c r="BA228" s="84"/>
      <c r="BB228" s="48"/>
      <c r="BC228" s="48"/>
      <c r="BD228" s="48"/>
      <c r="BE228" s="48"/>
      <c r="BF228" s="48"/>
      <c r="BG228" s="48"/>
      <c r="BH228" s="48"/>
      <c r="BI228" s="48"/>
      <c r="BJ228" s="48"/>
      <c r="BK228" s="48"/>
      <c r="BL228" s="48"/>
      <c r="BM228" s="48"/>
      <c r="BN228" s="48"/>
      <c r="BO228" s="84">
        <v>0.04</v>
      </c>
      <c r="BP228" s="84">
        <v>0.08</v>
      </c>
      <c r="BQ228" s="84">
        <v>1.3</v>
      </c>
      <c r="BR228" s="84"/>
      <c r="BS228" s="48"/>
      <c r="BT228" s="84"/>
      <c r="BU228" s="48"/>
      <c r="BV228" s="48"/>
      <c r="BW228" s="48"/>
      <c r="BX228" s="48"/>
      <c r="BY228" s="48"/>
      <c r="BZ228" s="48"/>
      <c r="CA228" s="84"/>
      <c r="CB228" s="84"/>
      <c r="CC228" s="48">
        <v>145</v>
      </c>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row>
    <row r="229" spans="1:146" s="13" customFormat="1">
      <c r="A229" s="48" t="s">
        <v>557</v>
      </c>
      <c r="B229" s="48">
        <v>3</v>
      </c>
      <c r="C229" s="48" t="s">
        <v>375</v>
      </c>
      <c r="D229" s="48" t="s">
        <v>389</v>
      </c>
      <c r="E229" s="48">
        <v>1</v>
      </c>
      <c r="F229" s="48" t="s">
        <v>460</v>
      </c>
      <c r="G229" s="48" t="s">
        <v>1309</v>
      </c>
      <c r="H229" s="49"/>
      <c r="I229" s="48">
        <v>1</v>
      </c>
      <c r="J229" s="50" t="s">
        <v>512</v>
      </c>
      <c r="K229" s="50" t="s">
        <v>519</v>
      </c>
      <c r="L229" s="48" t="s">
        <v>520</v>
      </c>
      <c r="M229" s="51"/>
      <c r="N229" s="48"/>
      <c r="O229" s="53">
        <v>63</v>
      </c>
      <c r="P229" s="87"/>
      <c r="Q229" s="87"/>
      <c r="R229" s="84">
        <v>83.8</v>
      </c>
      <c r="S229" s="48">
        <v>6.25</v>
      </c>
      <c r="T229" s="8">
        <f>U229/S229</f>
        <v>0.14400000000000002</v>
      </c>
      <c r="U229" s="84">
        <v>0.9</v>
      </c>
      <c r="V229" s="48"/>
      <c r="W229" s="48"/>
      <c r="X229" s="85">
        <v>0.2</v>
      </c>
      <c r="Y229" s="85"/>
      <c r="Z229" s="48"/>
      <c r="AA229" s="48"/>
      <c r="AB229" s="48"/>
      <c r="AC229" s="48"/>
      <c r="AD229" s="48"/>
      <c r="AE229" s="84"/>
      <c r="AF229" s="48">
        <v>4.4000000000000004</v>
      </c>
      <c r="AG229" s="48"/>
      <c r="AH229" s="84">
        <v>0.6</v>
      </c>
      <c r="AI229" s="84">
        <v>21</v>
      </c>
      <c r="AJ229" s="84">
        <v>0.9</v>
      </c>
      <c r="AK229" s="84">
        <v>0.5</v>
      </c>
      <c r="AL229" s="48"/>
      <c r="AM229" s="48"/>
      <c r="AN229" s="48"/>
      <c r="AO229" s="84"/>
      <c r="AP229" s="48">
        <v>8</v>
      </c>
      <c r="AQ229" s="48"/>
      <c r="AR229" s="48">
        <v>0</v>
      </c>
      <c r="AS229" s="48"/>
      <c r="AT229" s="48"/>
      <c r="AU229" s="48">
        <v>50</v>
      </c>
      <c r="AV229" s="48"/>
      <c r="AW229" s="48"/>
      <c r="AX229" s="48"/>
      <c r="AY229" s="48"/>
      <c r="AZ229" s="48"/>
      <c r="BA229" s="84"/>
      <c r="BB229" s="48"/>
      <c r="BC229" s="48"/>
      <c r="BD229" s="48"/>
      <c r="BE229" s="48"/>
      <c r="BF229" s="48"/>
      <c r="BG229" s="48"/>
      <c r="BH229" s="48"/>
      <c r="BI229" s="48"/>
      <c r="BJ229" s="48"/>
      <c r="BK229" s="48"/>
      <c r="BL229" s="48"/>
      <c r="BM229" s="48"/>
      <c r="BN229" s="48"/>
      <c r="BO229" s="84">
        <v>7.0000000000000007E-2</v>
      </c>
      <c r="BP229" s="84">
        <v>0.06</v>
      </c>
      <c r="BQ229" s="84">
        <v>1.2</v>
      </c>
      <c r="BR229" s="84"/>
      <c r="BS229" s="48"/>
      <c r="BT229" s="84"/>
      <c r="BU229" s="48"/>
      <c r="BV229" s="48"/>
      <c r="BW229" s="48"/>
      <c r="BX229" s="48"/>
      <c r="BY229" s="48"/>
      <c r="BZ229" s="48"/>
      <c r="CA229" s="84"/>
      <c r="CB229" s="84"/>
      <c r="CC229" s="48">
        <v>141</v>
      </c>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row>
    <row r="230" spans="1:146" s="13" customFormat="1">
      <c r="A230" s="48" t="s">
        <v>557</v>
      </c>
      <c r="B230" s="48">
        <v>4</v>
      </c>
      <c r="C230" s="48" t="s">
        <v>375</v>
      </c>
      <c r="D230" s="48" t="s">
        <v>389</v>
      </c>
      <c r="E230" s="48">
        <v>1</v>
      </c>
      <c r="F230" s="48" t="s">
        <v>460</v>
      </c>
      <c r="G230" s="48" t="s">
        <v>1309</v>
      </c>
      <c r="H230" s="49" t="s">
        <v>461</v>
      </c>
      <c r="I230" s="48">
        <v>1</v>
      </c>
      <c r="J230" s="50" t="s">
        <v>456</v>
      </c>
      <c r="K230" s="50" t="s">
        <v>462</v>
      </c>
      <c r="L230" s="48" t="s">
        <v>463</v>
      </c>
      <c r="M230" s="51"/>
      <c r="N230" s="48"/>
      <c r="O230" s="53">
        <v>70</v>
      </c>
      <c r="P230" s="87"/>
      <c r="Q230" s="87"/>
      <c r="R230" s="84">
        <v>82.4</v>
      </c>
      <c r="S230" s="48">
        <v>6.25</v>
      </c>
      <c r="T230" s="8">
        <f>U230/S230</f>
        <v>0.11199999999999999</v>
      </c>
      <c r="U230" s="84">
        <v>0.7</v>
      </c>
      <c r="V230" s="48"/>
      <c r="W230" s="48"/>
      <c r="X230" s="85">
        <v>0.3</v>
      </c>
      <c r="Y230" s="85"/>
      <c r="Z230" s="48"/>
      <c r="AA230" s="48"/>
      <c r="AB230" s="48"/>
      <c r="AC230" s="48"/>
      <c r="AD230" s="48"/>
      <c r="AE230" s="84"/>
      <c r="AF230" s="48">
        <v>5.3</v>
      </c>
      <c r="AG230" s="48"/>
      <c r="AH230" s="84">
        <v>0.5</v>
      </c>
      <c r="AI230" s="84">
        <v>31</v>
      </c>
      <c r="AJ230" s="84">
        <v>0.9</v>
      </c>
      <c r="AK230" s="84"/>
      <c r="AL230" s="48"/>
      <c r="AM230" s="48"/>
      <c r="AN230" s="48"/>
      <c r="AO230" s="84"/>
      <c r="AP230" s="48">
        <v>7</v>
      </c>
      <c r="AQ230" s="48"/>
      <c r="AR230" s="48">
        <v>0</v>
      </c>
      <c r="AS230" s="48"/>
      <c r="AT230" s="48"/>
      <c r="AU230" s="48">
        <v>40</v>
      </c>
      <c r="AV230" s="48"/>
      <c r="AW230" s="48"/>
      <c r="AX230" s="48"/>
      <c r="AY230" s="48"/>
      <c r="AZ230" s="48"/>
      <c r="BA230" s="84"/>
      <c r="BB230" s="48"/>
      <c r="BC230" s="48"/>
      <c r="BD230" s="48"/>
      <c r="BE230" s="48"/>
      <c r="BF230" s="48"/>
      <c r="BG230" s="48"/>
      <c r="BH230" s="48"/>
      <c r="BI230" s="48"/>
      <c r="BJ230" s="48"/>
      <c r="BK230" s="48"/>
      <c r="BL230" s="48"/>
      <c r="BM230" s="48"/>
      <c r="BN230" s="48"/>
      <c r="BO230" s="84">
        <v>0.06</v>
      </c>
      <c r="BP230" s="84">
        <v>0.05</v>
      </c>
      <c r="BQ230" s="84">
        <v>1.2</v>
      </c>
      <c r="BR230" s="84"/>
      <c r="BS230" s="48"/>
      <c r="BT230" s="84"/>
      <c r="BU230" s="48"/>
      <c r="BV230" s="48"/>
      <c r="BW230" s="48"/>
      <c r="BX230" s="48"/>
      <c r="BY230" s="48"/>
      <c r="BZ230" s="48"/>
      <c r="CA230" s="84"/>
      <c r="CB230" s="84"/>
      <c r="CC230" s="48">
        <v>127</v>
      </c>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row>
    <row r="231" spans="1:146" s="19" customFormat="1" ht="14.25" customHeight="1">
      <c r="A231" s="86" t="s">
        <v>557</v>
      </c>
      <c r="B231" s="48" t="s">
        <v>646</v>
      </c>
      <c r="C231" s="48"/>
      <c r="D231" s="48"/>
      <c r="E231" s="48">
        <v>1</v>
      </c>
      <c r="F231" s="48" t="s">
        <v>460</v>
      </c>
      <c r="G231" s="48" t="s">
        <v>1309</v>
      </c>
      <c r="H231" s="49" t="s">
        <v>461</v>
      </c>
      <c r="I231" s="48"/>
      <c r="J231" s="50"/>
      <c r="K231" s="50"/>
      <c r="L231" s="48"/>
      <c r="M231" s="51">
        <f>R231+U231+X231+Y231+AE231+AG231+AH231</f>
        <v>100</v>
      </c>
      <c r="N231" s="52"/>
      <c r="O231" s="53">
        <f>AVERAGE(O227:O230)</f>
        <v>55.75</v>
      </c>
      <c r="P231" s="87">
        <f>U231*17+X231*37+Y231*17+AG231*29+AE231*8</f>
        <v>222.3749999999998</v>
      </c>
      <c r="Q231" s="87">
        <f>(U231*4)+(X231*9)+(Y231*4)+(AG231*7)+(AE231*2)</f>
        <v>52.966666666666619</v>
      </c>
      <c r="R231" s="88">
        <f>AVERAGE(R227:R230)</f>
        <v>84.425000000000011</v>
      </c>
      <c r="S231" s="48">
        <v>6.25</v>
      </c>
      <c r="T231" s="52">
        <f>AVERAGE(T227:T230)</f>
        <v>0.11599999999999999</v>
      </c>
      <c r="U231" s="89">
        <f>S231*T231</f>
        <v>0.72499999999999998</v>
      </c>
      <c r="V231" s="52">
        <f>U231</f>
        <v>0.72499999999999998</v>
      </c>
      <c r="W231" s="7">
        <v>0</v>
      </c>
      <c r="X231" s="98">
        <f>AVERAGE(X227:X230)</f>
        <v>0.4</v>
      </c>
      <c r="Y231" s="66">
        <f>100-R231-U231-X231-AE231-AH231</f>
        <v>9.3833333333333204</v>
      </c>
      <c r="Z231" s="52"/>
      <c r="AA231" s="23"/>
      <c r="AB231" s="23"/>
      <c r="AC231" s="23"/>
      <c r="AD231" s="23"/>
      <c r="AE231" s="88">
        <f>AF231</f>
        <v>4.4666666666666677</v>
      </c>
      <c r="AF231" s="51">
        <f>AVERAGE(AF227:AF230)</f>
        <v>4.4666666666666677</v>
      </c>
      <c r="AG231" s="23">
        <v>0</v>
      </c>
      <c r="AH231" s="88">
        <f>AVERAGE(AH227:AH230)</f>
        <v>0.6</v>
      </c>
      <c r="AI231" s="88">
        <f>AVERAGE(AI227:AI230)</f>
        <v>18</v>
      </c>
      <c r="AJ231" s="88">
        <f>AVERAGE(AJ227:AJ230)</f>
        <v>0.9</v>
      </c>
      <c r="AK231" s="88">
        <f>AVERAGE(AK227:AK230)</f>
        <v>0.97666666666666657</v>
      </c>
      <c r="AL231" s="52"/>
      <c r="AM231" s="52"/>
      <c r="AN231" s="26"/>
      <c r="AO231" s="89">
        <f>AR231+(AS231/12)</f>
        <v>12.888888888888888</v>
      </c>
      <c r="AP231" s="27"/>
      <c r="AQ231" s="52"/>
      <c r="AR231" s="52">
        <f>AVERAGE(AR227:AR230)</f>
        <v>0</v>
      </c>
      <c r="AS231" s="52">
        <f>AU231</f>
        <v>154.66666666666666</v>
      </c>
      <c r="AT231" s="27"/>
      <c r="AU231" s="52">
        <f>AVERAGE(AU227:AU230)</f>
        <v>154.66666666666666</v>
      </c>
      <c r="AV231" s="27"/>
      <c r="AW231" s="27"/>
      <c r="AX231" s="48"/>
      <c r="AY231" s="27"/>
      <c r="AZ231" s="27"/>
      <c r="BA231" s="67">
        <v>0</v>
      </c>
      <c r="BB231" s="27"/>
      <c r="BC231" s="23"/>
      <c r="BD231" s="25"/>
      <c r="BE231" s="25"/>
      <c r="BF231" s="25"/>
      <c r="BG231" s="25"/>
      <c r="BH231" s="92"/>
      <c r="BI231" s="26"/>
      <c r="BJ231" s="26"/>
      <c r="BK231" s="26"/>
      <c r="BL231" s="26"/>
      <c r="BM231" s="26"/>
      <c r="BN231" s="27"/>
      <c r="BO231" s="89">
        <f>AVERAGE(BO227:BO230)</f>
        <v>5.5E-2</v>
      </c>
      <c r="BP231" s="89">
        <f>AVERAGE(BP227:BP230)</f>
        <v>5.7499999999999996E-2</v>
      </c>
      <c r="BQ231" s="89">
        <f>AVERAGE(BQ227:BQ230)</f>
        <v>1.2000000000000002</v>
      </c>
      <c r="BR231" s="84">
        <v>0.06</v>
      </c>
      <c r="BS231" s="50"/>
      <c r="BT231" s="84">
        <f>BV231</f>
        <v>49</v>
      </c>
      <c r="BU231" s="26"/>
      <c r="BV231" s="48">
        <v>49</v>
      </c>
      <c r="BW231" s="48">
        <v>0</v>
      </c>
      <c r="BX231" s="48">
        <v>49</v>
      </c>
      <c r="BY231" s="48">
        <v>49</v>
      </c>
      <c r="BZ231" s="23"/>
      <c r="CA231" s="71">
        <v>0</v>
      </c>
      <c r="CB231" s="71">
        <f>CC231</f>
        <v>118.75</v>
      </c>
      <c r="CC231" s="52">
        <f>AVERAGE(CC227:CC230)</f>
        <v>118.75</v>
      </c>
      <c r="CD231" s="25"/>
      <c r="CE231" s="25"/>
      <c r="CF231" s="25"/>
      <c r="CG231" s="23"/>
      <c r="CH231" s="25"/>
      <c r="CI231" s="25"/>
      <c r="CJ231" s="27"/>
      <c r="CK231" s="26"/>
      <c r="CL231" s="26"/>
      <c r="CM231" s="26"/>
      <c r="CN231" s="26"/>
      <c r="CO231" s="24"/>
      <c r="CP231" s="24"/>
      <c r="CQ231" s="25"/>
      <c r="CR231" s="24"/>
      <c r="CS231" s="25"/>
      <c r="CT231" s="24"/>
      <c r="CU231" s="25"/>
      <c r="CV231" s="25"/>
      <c r="CW231" s="25"/>
      <c r="CX231" s="26"/>
      <c r="CY231" s="26"/>
      <c r="CZ231" s="24"/>
      <c r="DA231" s="25"/>
      <c r="DB231" s="26"/>
      <c r="DC231" s="25"/>
      <c r="DD231" s="25"/>
      <c r="DE231" s="25"/>
      <c r="DF231" s="26"/>
      <c r="DG231" s="26"/>
      <c r="DH231" s="25"/>
      <c r="DI231" s="25"/>
      <c r="DJ231" s="25"/>
      <c r="DK231" s="25"/>
      <c r="DL231" s="25"/>
      <c r="DM231" s="26"/>
      <c r="DN231" s="26"/>
      <c r="DO231" s="25"/>
      <c r="DP231" s="27"/>
      <c r="DQ231" s="27"/>
      <c r="DR231" s="27"/>
      <c r="DS231" s="27"/>
      <c r="DT231" s="27"/>
      <c r="DU231" s="27"/>
      <c r="DV231" s="27"/>
      <c r="DW231" s="27"/>
      <c r="DX231" s="27"/>
      <c r="DY231" s="27"/>
      <c r="DZ231" s="27"/>
      <c r="EA231" s="27"/>
      <c r="EB231" s="27"/>
      <c r="EC231" s="27"/>
      <c r="ED231" s="27"/>
      <c r="EE231" s="27"/>
      <c r="EF231" s="27"/>
      <c r="EG231" s="27"/>
      <c r="EH231" s="20"/>
      <c r="EI231" s="20"/>
      <c r="EJ231" s="20"/>
      <c r="EK231" s="20"/>
      <c r="EL231" s="20"/>
      <c r="EM231" s="20"/>
      <c r="EN231" s="20"/>
      <c r="EO231" s="20"/>
      <c r="EP231" s="20"/>
    </row>
    <row r="232" spans="1:146" s="13" customFormat="1">
      <c r="A232" s="93"/>
      <c r="B232" s="94"/>
      <c r="C232" s="94"/>
      <c r="D232" s="94"/>
      <c r="E232" s="94"/>
      <c r="F232" s="94"/>
      <c r="G232" s="94"/>
      <c r="H232" s="95"/>
      <c r="I232" s="94"/>
      <c r="J232" s="96"/>
      <c r="K232" s="96"/>
      <c r="L232" s="94"/>
      <c r="M232" s="172"/>
      <c r="N232" s="94"/>
      <c r="O232" s="97"/>
      <c r="P232" s="84" t="s">
        <v>1349</v>
      </c>
      <c r="Q232" s="84" t="s">
        <v>1349</v>
      </c>
      <c r="R232" s="84" t="s">
        <v>1349</v>
      </c>
      <c r="S232" s="94"/>
      <c r="T232" s="94"/>
      <c r="U232" s="84"/>
      <c r="V232" s="94" t="s">
        <v>416</v>
      </c>
      <c r="W232" s="94" t="s">
        <v>416</v>
      </c>
      <c r="X232" s="85"/>
      <c r="Y232" s="85" t="s">
        <v>301</v>
      </c>
      <c r="Z232" s="48"/>
      <c r="AA232" s="48"/>
      <c r="AB232" s="48"/>
      <c r="AC232" s="48"/>
      <c r="AD232" s="48"/>
      <c r="AE232" s="84" t="s">
        <v>648</v>
      </c>
      <c r="AF232" s="94"/>
      <c r="AG232" s="94" t="s">
        <v>647</v>
      </c>
      <c r="AH232" s="84" t="s">
        <v>648</v>
      </c>
      <c r="AI232" s="84" t="s">
        <v>648</v>
      </c>
      <c r="AJ232" s="84" t="s">
        <v>648</v>
      </c>
      <c r="AK232" s="84" t="s">
        <v>648</v>
      </c>
      <c r="AL232" s="48"/>
      <c r="AM232" s="48"/>
      <c r="AN232" s="48"/>
      <c r="AO232" s="84" t="s">
        <v>301</v>
      </c>
      <c r="AP232" s="94"/>
      <c r="AQ232" s="94"/>
      <c r="AR232" s="94"/>
      <c r="AS232" s="94" t="s">
        <v>301</v>
      </c>
      <c r="AT232" s="94"/>
      <c r="AU232" s="94"/>
      <c r="AV232" s="48"/>
      <c r="AW232" s="48"/>
      <c r="AX232" s="48"/>
      <c r="AY232" s="48"/>
      <c r="AZ232" s="48"/>
      <c r="BA232" s="84" t="s">
        <v>1129</v>
      </c>
      <c r="BB232" s="94"/>
      <c r="BC232" s="94"/>
      <c r="BD232" s="48"/>
      <c r="BE232" s="48"/>
      <c r="BF232" s="48"/>
      <c r="BG232" s="48"/>
      <c r="BH232" s="48"/>
      <c r="BI232" s="48"/>
      <c r="BJ232" s="48"/>
      <c r="BK232" s="48"/>
      <c r="BL232" s="48"/>
      <c r="BM232" s="48"/>
      <c r="BN232" s="48"/>
      <c r="BO232" s="84" t="s">
        <v>301</v>
      </c>
      <c r="BP232" s="84" t="s">
        <v>301</v>
      </c>
      <c r="BQ232" s="84" t="s">
        <v>301</v>
      </c>
      <c r="BR232" s="84" t="s">
        <v>1129</v>
      </c>
      <c r="BS232" s="94"/>
      <c r="BT232" s="84" t="s">
        <v>1129</v>
      </c>
      <c r="BU232" s="94"/>
      <c r="BV232" s="94"/>
      <c r="BW232" s="94"/>
      <c r="BX232" s="94"/>
      <c r="BY232" s="94"/>
      <c r="BZ232" s="94"/>
      <c r="CA232" s="84" t="s">
        <v>1280</v>
      </c>
      <c r="CB232" s="84" t="s">
        <v>301</v>
      </c>
      <c r="CC232" s="94"/>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c r="DV232" s="48"/>
      <c r="DW232" s="48"/>
      <c r="DX232" s="48"/>
      <c r="DY232" s="48"/>
      <c r="DZ232" s="48"/>
      <c r="EA232" s="48"/>
      <c r="EB232" s="48"/>
      <c r="EC232" s="48"/>
      <c r="ED232" s="48"/>
      <c r="EE232" s="48"/>
      <c r="EF232" s="48"/>
      <c r="EG232" s="48"/>
    </row>
    <row r="233" spans="1:146" s="13" customFormat="1" ht="14.25" customHeight="1">
      <c r="A233" s="48" t="s">
        <v>558</v>
      </c>
      <c r="B233" s="48">
        <v>1</v>
      </c>
      <c r="C233" s="48" t="s">
        <v>375</v>
      </c>
      <c r="D233" s="48" t="s">
        <v>389</v>
      </c>
      <c r="E233" s="48">
        <v>1</v>
      </c>
      <c r="F233" s="48" t="s">
        <v>467</v>
      </c>
      <c r="G233" s="48" t="s">
        <v>468</v>
      </c>
      <c r="H233" s="49"/>
      <c r="I233" s="48">
        <v>1</v>
      </c>
      <c r="J233" s="50" t="s">
        <v>441</v>
      </c>
      <c r="K233" s="50" t="s">
        <v>474</v>
      </c>
      <c r="L233" s="48" t="s">
        <v>475</v>
      </c>
      <c r="M233" s="51"/>
      <c r="N233" s="48"/>
      <c r="O233" s="53">
        <v>38</v>
      </c>
      <c r="P233" s="87"/>
      <c r="Q233" s="87"/>
      <c r="R233" s="84">
        <v>88.8</v>
      </c>
      <c r="S233" s="48">
        <v>6.25</v>
      </c>
      <c r="T233" s="8">
        <f>U233/S233</f>
        <v>0.14400000000000002</v>
      </c>
      <c r="U233" s="84">
        <v>0.9</v>
      </c>
      <c r="V233" s="48"/>
      <c r="W233" s="48"/>
      <c r="X233" s="85">
        <v>0.1</v>
      </c>
      <c r="Y233" s="85"/>
      <c r="Z233" s="48"/>
      <c r="AA233" s="48"/>
      <c r="AB233" s="48"/>
      <c r="AC233" s="48"/>
      <c r="AD233" s="48"/>
      <c r="AE233" s="84"/>
      <c r="AF233" s="48"/>
      <c r="AG233" s="48"/>
      <c r="AH233" s="84">
        <v>0.5</v>
      </c>
      <c r="AI233" s="84">
        <v>34</v>
      </c>
      <c r="AJ233" s="84">
        <v>0.4</v>
      </c>
      <c r="AK233" s="84">
        <v>0.22</v>
      </c>
      <c r="AL233" s="48"/>
      <c r="AM233" s="48"/>
      <c r="AN233" s="48"/>
      <c r="AO233" s="84"/>
      <c r="AP233" s="48"/>
      <c r="AQ233" s="48"/>
      <c r="AR233" s="48">
        <v>0</v>
      </c>
      <c r="AS233" s="48"/>
      <c r="AT233" s="48">
        <v>11</v>
      </c>
      <c r="AU233" s="48">
        <v>71</v>
      </c>
      <c r="AV233" s="48"/>
      <c r="AW233" s="48"/>
      <c r="AX233" s="48"/>
      <c r="AY233" s="48"/>
      <c r="AZ233" s="48"/>
      <c r="BA233" s="84"/>
      <c r="BB233" s="48"/>
      <c r="BC233" s="48"/>
      <c r="BD233" s="48"/>
      <c r="BE233" s="48"/>
      <c r="BF233" s="48"/>
      <c r="BG233" s="48"/>
      <c r="BH233" s="48"/>
      <c r="BI233" s="48"/>
      <c r="BJ233" s="48"/>
      <c r="BK233" s="48"/>
      <c r="BL233" s="48"/>
      <c r="BM233" s="48"/>
      <c r="BN233" s="48"/>
      <c r="BO233" s="84">
        <v>0.08</v>
      </c>
      <c r="BP233" s="84">
        <v>0.03</v>
      </c>
      <c r="BQ233" s="84">
        <v>0.2</v>
      </c>
      <c r="BR233" s="84"/>
      <c r="BS233" s="48">
        <v>0.06</v>
      </c>
      <c r="BT233" s="84"/>
      <c r="BU233" s="48">
        <v>30</v>
      </c>
      <c r="BV233" s="48"/>
      <c r="BW233" s="48">
        <v>0</v>
      </c>
      <c r="BX233" s="48"/>
      <c r="BY233" s="48"/>
      <c r="BZ233" s="48">
        <v>0.89</v>
      </c>
      <c r="CA233" s="84">
        <v>0</v>
      </c>
      <c r="CB233" s="84"/>
      <c r="CC233" s="48">
        <v>1</v>
      </c>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c r="DV233" s="48"/>
      <c r="DW233" s="48"/>
      <c r="DX233" s="48"/>
      <c r="DY233" s="48"/>
      <c r="DZ233" s="48"/>
      <c r="EA233" s="48"/>
      <c r="EB233" s="48"/>
      <c r="EC233" s="48"/>
      <c r="ED233" s="48"/>
      <c r="EE233" s="48"/>
      <c r="EF233" s="48"/>
      <c r="EG233" s="48"/>
    </row>
    <row r="234" spans="1:146" s="13" customFormat="1">
      <c r="A234" s="48" t="s">
        <v>558</v>
      </c>
      <c r="B234" s="48">
        <v>2</v>
      </c>
      <c r="C234" s="48" t="s">
        <v>375</v>
      </c>
      <c r="D234" s="48" t="s">
        <v>389</v>
      </c>
      <c r="E234" s="48">
        <v>1</v>
      </c>
      <c r="F234" s="48" t="s">
        <v>467</v>
      </c>
      <c r="G234" s="48" t="s">
        <v>468</v>
      </c>
      <c r="H234" s="49"/>
      <c r="I234" s="48">
        <v>2</v>
      </c>
      <c r="J234" s="50" t="s">
        <v>439</v>
      </c>
      <c r="K234" s="50" t="s">
        <v>472</v>
      </c>
      <c r="L234" s="48" t="s">
        <v>473</v>
      </c>
      <c r="M234" s="51"/>
      <c r="N234" s="48"/>
      <c r="O234" s="53">
        <v>52</v>
      </c>
      <c r="P234" s="87"/>
      <c r="Q234" s="87"/>
      <c r="R234" s="84">
        <v>86.8</v>
      </c>
      <c r="S234" s="48">
        <v>6.25</v>
      </c>
      <c r="T234" s="8">
        <f>U234/S234</f>
        <v>0.08</v>
      </c>
      <c r="U234" s="84">
        <v>0.5</v>
      </c>
      <c r="V234" s="48"/>
      <c r="W234" s="48"/>
      <c r="X234" s="85">
        <v>0</v>
      </c>
      <c r="Y234" s="85"/>
      <c r="Z234" s="48"/>
      <c r="AA234" s="48"/>
      <c r="AB234" s="48"/>
      <c r="AC234" s="48"/>
      <c r="AD234" s="48"/>
      <c r="AE234" s="84"/>
      <c r="AF234" s="48"/>
      <c r="AG234" s="48"/>
      <c r="AH234" s="84">
        <v>0.1</v>
      </c>
      <c r="AI234" s="84">
        <v>33</v>
      </c>
      <c r="AJ234" s="84">
        <v>0.4</v>
      </c>
      <c r="AK234" s="84"/>
      <c r="AL234" s="48"/>
      <c r="AM234" s="48"/>
      <c r="AN234" s="48"/>
      <c r="AO234" s="84"/>
      <c r="AP234" s="48"/>
      <c r="AQ234" s="48"/>
      <c r="AR234" s="48">
        <v>0</v>
      </c>
      <c r="AS234" s="48"/>
      <c r="AT234" s="48"/>
      <c r="AU234" s="48"/>
      <c r="AV234" s="48"/>
      <c r="AW234" s="48"/>
      <c r="AX234" s="48"/>
      <c r="AY234" s="48"/>
      <c r="AZ234" s="48"/>
      <c r="BA234" s="84"/>
      <c r="BB234" s="48"/>
      <c r="BC234" s="48"/>
      <c r="BD234" s="48"/>
      <c r="BE234" s="48"/>
      <c r="BF234" s="48"/>
      <c r="BG234" s="48"/>
      <c r="BH234" s="48"/>
      <c r="BI234" s="48"/>
      <c r="BJ234" s="48"/>
      <c r="BK234" s="48"/>
      <c r="BL234" s="48"/>
      <c r="BM234" s="48"/>
      <c r="BN234" s="48"/>
      <c r="BO234" s="84">
        <v>0.04</v>
      </c>
      <c r="BP234" s="84">
        <v>0.04</v>
      </c>
      <c r="BQ234" s="84">
        <v>1.8</v>
      </c>
      <c r="BR234" s="84"/>
      <c r="BS234" s="48"/>
      <c r="BT234" s="84"/>
      <c r="BU234" s="48"/>
      <c r="BV234" s="48"/>
      <c r="BW234" s="48"/>
      <c r="BX234" s="48"/>
      <c r="BY234" s="48"/>
      <c r="BZ234" s="48"/>
      <c r="CA234" s="84"/>
      <c r="CB234" s="84"/>
      <c r="CC234" s="48">
        <v>65</v>
      </c>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c r="DV234" s="48"/>
      <c r="DW234" s="48"/>
      <c r="DX234" s="48"/>
      <c r="DY234" s="48"/>
      <c r="DZ234" s="48"/>
      <c r="EA234" s="48"/>
      <c r="EB234" s="48"/>
      <c r="EC234" s="48"/>
      <c r="ED234" s="48"/>
      <c r="EE234" s="48"/>
      <c r="EF234" s="48"/>
      <c r="EG234" s="48"/>
    </row>
    <row r="235" spans="1:146" s="13" customFormat="1">
      <c r="A235" s="48" t="s">
        <v>558</v>
      </c>
      <c r="B235" s="48">
        <v>3</v>
      </c>
      <c r="C235" s="48" t="s">
        <v>375</v>
      </c>
      <c r="D235" s="48" t="s">
        <v>389</v>
      </c>
      <c r="E235" s="48">
        <v>1</v>
      </c>
      <c r="F235" s="48" t="s">
        <v>467</v>
      </c>
      <c r="G235" s="48" t="s">
        <v>468</v>
      </c>
      <c r="H235" s="49"/>
      <c r="I235" s="48">
        <v>1</v>
      </c>
      <c r="J235" s="50" t="s">
        <v>512</v>
      </c>
      <c r="K235" s="50" t="s">
        <v>517</v>
      </c>
      <c r="L235" s="48" t="s">
        <v>518</v>
      </c>
      <c r="M235" s="51"/>
      <c r="N235" s="48"/>
      <c r="O235" s="53">
        <v>50</v>
      </c>
      <c r="P235" s="87"/>
      <c r="Q235" s="87"/>
      <c r="R235" s="84">
        <v>87.5</v>
      </c>
      <c r="S235" s="48">
        <v>6.25</v>
      </c>
      <c r="T235" s="8">
        <f>U235/S235</f>
        <v>0.128</v>
      </c>
      <c r="U235" s="84">
        <v>0.8</v>
      </c>
      <c r="V235" s="48"/>
      <c r="W235" s="48"/>
      <c r="X235" s="85">
        <v>0.3</v>
      </c>
      <c r="Y235" s="85"/>
      <c r="Z235" s="48"/>
      <c r="AA235" s="48"/>
      <c r="AB235" s="48"/>
      <c r="AC235" s="48"/>
      <c r="AD235" s="48"/>
      <c r="AE235" s="84"/>
      <c r="AF235" s="48">
        <v>2.4</v>
      </c>
      <c r="AG235" s="48"/>
      <c r="AH235" s="84">
        <v>0.4</v>
      </c>
      <c r="AI235" s="84">
        <v>31</v>
      </c>
      <c r="AJ235" s="84">
        <v>1</v>
      </c>
      <c r="AK235" s="84">
        <v>0</v>
      </c>
      <c r="AL235" s="48"/>
      <c r="AM235" s="48"/>
      <c r="AN235" s="48"/>
      <c r="AO235" s="84"/>
      <c r="AP235" s="48">
        <v>14</v>
      </c>
      <c r="AQ235" s="48"/>
      <c r="AR235" s="48">
        <v>0</v>
      </c>
      <c r="AS235" s="48"/>
      <c r="AT235" s="48"/>
      <c r="AU235" s="48">
        <v>85</v>
      </c>
      <c r="AV235" s="48"/>
      <c r="AW235" s="48"/>
      <c r="AX235" s="48"/>
      <c r="AY235" s="48"/>
      <c r="AZ235" s="48"/>
      <c r="BA235" s="84"/>
      <c r="BB235" s="48"/>
      <c r="BC235" s="48"/>
      <c r="BD235" s="48"/>
      <c r="BE235" s="48"/>
      <c r="BF235" s="48"/>
      <c r="BG235" s="48"/>
      <c r="BH235" s="48"/>
      <c r="BI235" s="48"/>
      <c r="BJ235" s="48"/>
      <c r="BK235" s="48"/>
      <c r="BL235" s="48"/>
      <c r="BM235" s="48"/>
      <c r="BN235" s="48"/>
      <c r="BO235" s="84">
        <v>7.0000000000000007E-2</v>
      </c>
      <c r="BP235" s="84">
        <v>0.03</v>
      </c>
      <c r="BQ235" s="84">
        <v>0.3</v>
      </c>
      <c r="BR235" s="84"/>
      <c r="BS235" s="48"/>
      <c r="BT235" s="84"/>
      <c r="BU235" s="48"/>
      <c r="BV235" s="48"/>
      <c r="BW235" s="48"/>
      <c r="BX235" s="48"/>
      <c r="BY235" s="48"/>
      <c r="BZ235" s="48"/>
      <c r="CA235" s="84"/>
      <c r="CB235" s="84"/>
      <c r="CC235" s="48">
        <v>33</v>
      </c>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c r="DV235" s="48"/>
      <c r="DW235" s="48"/>
      <c r="DX235" s="48"/>
      <c r="DY235" s="48"/>
      <c r="DZ235" s="48"/>
      <c r="EA235" s="48"/>
      <c r="EB235" s="48"/>
      <c r="EC235" s="48"/>
      <c r="ED235" s="48"/>
      <c r="EE235" s="48"/>
      <c r="EF235" s="48"/>
      <c r="EG235" s="48"/>
    </row>
    <row r="236" spans="1:146" s="13" customFormat="1">
      <c r="A236" s="48" t="s">
        <v>558</v>
      </c>
      <c r="B236" s="48">
        <v>4</v>
      </c>
      <c r="C236" s="48" t="s">
        <v>375</v>
      </c>
      <c r="D236" s="48" t="s">
        <v>389</v>
      </c>
      <c r="E236" s="48">
        <v>1</v>
      </c>
      <c r="F236" s="48" t="s">
        <v>467</v>
      </c>
      <c r="G236" s="48" t="s">
        <v>468</v>
      </c>
      <c r="H236" s="49" t="s">
        <v>469</v>
      </c>
      <c r="I236" s="48">
        <v>1</v>
      </c>
      <c r="J236" s="50" t="s">
        <v>456</v>
      </c>
      <c r="K236" s="50" t="s">
        <v>470</v>
      </c>
      <c r="L236" s="48" t="s">
        <v>471</v>
      </c>
      <c r="M236" s="51"/>
      <c r="N236" s="48"/>
      <c r="O236" s="53">
        <v>35</v>
      </c>
      <c r="P236" s="87"/>
      <c r="Q236" s="87"/>
      <c r="R236" s="84">
        <v>91.4</v>
      </c>
      <c r="S236" s="48">
        <v>6.25</v>
      </c>
      <c r="T236" s="8">
        <f>U236/S236</f>
        <v>6.4000000000000001E-2</v>
      </c>
      <c r="U236" s="84">
        <v>0.4</v>
      </c>
      <c r="V236" s="48"/>
      <c r="W236" s="48"/>
      <c r="X236" s="85">
        <v>0.2</v>
      </c>
      <c r="Y236" s="85"/>
      <c r="Z236" s="48"/>
      <c r="AA236" s="48"/>
      <c r="AB236" s="48"/>
      <c r="AC236" s="48"/>
      <c r="AD236" s="48"/>
      <c r="AE236" s="84"/>
      <c r="AF236" s="48">
        <v>1.8</v>
      </c>
      <c r="AG236" s="48"/>
      <c r="AH236" s="84">
        <v>0.2</v>
      </c>
      <c r="AI236" s="84">
        <v>28</v>
      </c>
      <c r="AJ236" s="84">
        <v>0.6</v>
      </c>
      <c r="AK236" s="84"/>
      <c r="AL236" s="48"/>
      <c r="AM236" s="48"/>
      <c r="AN236" s="48"/>
      <c r="AO236" s="84"/>
      <c r="AP236" s="48">
        <v>8</v>
      </c>
      <c r="AQ236" s="48"/>
      <c r="AR236" s="48">
        <v>0</v>
      </c>
      <c r="AS236" s="48"/>
      <c r="AT236" s="48"/>
      <c r="AU236" s="48">
        <v>45</v>
      </c>
      <c r="AV236" s="48"/>
      <c r="AW236" s="48"/>
      <c r="AX236" s="48"/>
      <c r="AY236" s="48"/>
      <c r="AZ236" s="48"/>
      <c r="BA236" s="84"/>
      <c r="BB236" s="48"/>
      <c r="BC236" s="48"/>
      <c r="BD236" s="48"/>
      <c r="BE236" s="48"/>
      <c r="BF236" s="48"/>
      <c r="BG236" s="48"/>
      <c r="BH236" s="48"/>
      <c r="BI236" s="48"/>
      <c r="BJ236" s="48"/>
      <c r="BK236" s="48"/>
      <c r="BL236" s="48"/>
      <c r="BM236" s="48"/>
      <c r="BN236" s="48"/>
      <c r="BO236" s="84">
        <v>0.05</v>
      </c>
      <c r="BP236" s="84">
        <v>0.03</v>
      </c>
      <c r="BQ236" s="84">
        <v>0.2</v>
      </c>
      <c r="BR236" s="84"/>
      <c r="BS236" s="48"/>
      <c r="BT236" s="84"/>
      <c r="BU236" s="48"/>
      <c r="BV236" s="48"/>
      <c r="BW236" s="48"/>
      <c r="BX236" s="48"/>
      <c r="BY236" s="48"/>
      <c r="BZ236" s="48"/>
      <c r="CA236" s="84"/>
      <c r="CB236" s="84"/>
      <c r="CC236" s="48">
        <v>24</v>
      </c>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c r="DV236" s="48"/>
      <c r="DW236" s="48"/>
      <c r="DX236" s="48"/>
      <c r="DY236" s="48"/>
      <c r="DZ236" s="48"/>
      <c r="EA236" s="48"/>
      <c r="EB236" s="48"/>
      <c r="EC236" s="48"/>
      <c r="ED236" s="48"/>
      <c r="EE236" s="48"/>
      <c r="EF236" s="48"/>
      <c r="EG236" s="48"/>
    </row>
    <row r="237" spans="1:146" s="19" customFormat="1" ht="14.25" customHeight="1">
      <c r="A237" s="86" t="s">
        <v>558</v>
      </c>
      <c r="B237" s="48" t="s">
        <v>646</v>
      </c>
      <c r="C237" s="48"/>
      <c r="D237" s="48"/>
      <c r="E237" s="48">
        <v>1</v>
      </c>
      <c r="F237" s="48" t="s">
        <v>467</v>
      </c>
      <c r="G237" s="48" t="s">
        <v>468</v>
      </c>
      <c r="H237" s="49" t="s">
        <v>469</v>
      </c>
      <c r="I237" s="48"/>
      <c r="J237" s="50"/>
      <c r="K237" s="50"/>
      <c r="L237" s="48"/>
      <c r="M237" s="51">
        <f>R237+U237+X237+Y237+AE237+AG237+AH237</f>
        <v>100</v>
      </c>
      <c r="N237" s="52"/>
      <c r="O237" s="53">
        <f>AVERAGE(O233:O236)</f>
        <v>43.75</v>
      </c>
      <c r="P237" s="87">
        <f>U237*17+X237*37+Y237*17+AG237*29+AE237*8</f>
        <v>172.375</v>
      </c>
      <c r="Q237" s="87">
        <f>(U237*4)+(X237*9)+(Y237*4)+(AG237*7)+(AE237*2)</f>
        <v>40.85</v>
      </c>
      <c r="R237" s="88">
        <f>AVERAGE(R233:R236)</f>
        <v>88.625</v>
      </c>
      <c r="S237" s="48">
        <v>6.25</v>
      </c>
      <c r="T237" s="52">
        <f>AVERAGE(T233:T236)</f>
        <v>0.10400000000000001</v>
      </c>
      <c r="U237" s="89">
        <f>S237*T237</f>
        <v>0.65</v>
      </c>
      <c r="V237" s="52">
        <f>U237</f>
        <v>0.65</v>
      </c>
      <c r="W237" s="7">
        <v>0</v>
      </c>
      <c r="X237" s="98">
        <f>AVERAGE(X233:X236)</f>
        <v>0.15000000000000002</v>
      </c>
      <c r="Y237" s="66">
        <f>100-R237-U237-X237-AE237-AH237</f>
        <v>8.1749999999999989</v>
      </c>
      <c r="Z237" s="52"/>
      <c r="AA237" s="23"/>
      <c r="AB237" s="23"/>
      <c r="AC237" s="23"/>
      <c r="AD237" s="23"/>
      <c r="AE237" s="88">
        <f>AF237</f>
        <v>2.1</v>
      </c>
      <c r="AF237" s="51">
        <f>AVERAGE(AF233:AF236)</f>
        <v>2.1</v>
      </c>
      <c r="AG237" s="23">
        <v>0</v>
      </c>
      <c r="AH237" s="88">
        <f>AVERAGE(AH233:AH236)</f>
        <v>0.3</v>
      </c>
      <c r="AI237" s="88">
        <f>AVERAGE(AI233:AI236)</f>
        <v>31.5</v>
      </c>
      <c r="AJ237" s="88">
        <f>AVERAGE(AJ233:AJ236)</f>
        <v>0.6</v>
      </c>
      <c r="AK237" s="88">
        <f>AVERAGE(AK233:AK236)</f>
        <v>0.11</v>
      </c>
      <c r="AL237" s="52"/>
      <c r="AM237" s="52"/>
      <c r="AN237" s="26"/>
      <c r="AO237" s="89">
        <f>AR237+(AS237/12)</f>
        <v>5.583333333333333</v>
      </c>
      <c r="AP237" s="27"/>
      <c r="AQ237" s="52"/>
      <c r="AR237" s="52">
        <f>AVERAGE(AR233:AR236)</f>
        <v>0</v>
      </c>
      <c r="AS237" s="52">
        <f>AU237</f>
        <v>67</v>
      </c>
      <c r="AT237" s="27"/>
      <c r="AU237" s="52">
        <f>AVERAGE(AU233:AU236)</f>
        <v>67</v>
      </c>
      <c r="AV237" s="27"/>
      <c r="AW237" s="27"/>
      <c r="AX237" s="48"/>
      <c r="AY237" s="27"/>
      <c r="AZ237" s="27"/>
      <c r="BA237" s="67">
        <v>0</v>
      </c>
      <c r="BB237" s="27"/>
      <c r="BC237" s="23"/>
      <c r="BD237" s="25"/>
      <c r="BE237" s="25"/>
      <c r="BF237" s="25"/>
      <c r="BG237" s="25"/>
      <c r="BH237" s="92"/>
      <c r="BI237" s="26"/>
      <c r="BJ237" s="26"/>
      <c r="BK237" s="26"/>
      <c r="BL237" s="26"/>
      <c r="BM237" s="26"/>
      <c r="BN237" s="27"/>
      <c r="BO237" s="89">
        <f>AVERAGE(BO233:BO236)</f>
        <v>0.06</v>
      </c>
      <c r="BP237" s="89">
        <f>AVERAGE(BP233:BP236)</f>
        <v>3.2500000000000001E-2</v>
      </c>
      <c r="BQ237" s="89">
        <f>AVERAGE(BQ233:BQ236)</f>
        <v>0.625</v>
      </c>
      <c r="BR237" s="84">
        <v>0.04</v>
      </c>
      <c r="BS237" s="50"/>
      <c r="BT237" s="84">
        <f>BV237</f>
        <v>30</v>
      </c>
      <c r="BU237" s="26"/>
      <c r="BV237" s="48">
        <v>30</v>
      </c>
      <c r="BW237" s="48">
        <v>0</v>
      </c>
      <c r="BX237" s="48">
        <v>30</v>
      </c>
      <c r="BY237" s="48">
        <v>30</v>
      </c>
      <c r="BZ237" s="23"/>
      <c r="CA237" s="71">
        <f>CA233</f>
        <v>0</v>
      </c>
      <c r="CB237" s="71">
        <f>CC237</f>
        <v>30.75</v>
      </c>
      <c r="CC237" s="52">
        <f>AVERAGE(CC233:CC236)</f>
        <v>30.75</v>
      </c>
      <c r="CD237" s="25"/>
      <c r="CE237" s="25"/>
      <c r="CF237" s="25"/>
      <c r="CG237" s="23"/>
      <c r="CH237" s="25"/>
      <c r="CI237" s="25"/>
      <c r="CJ237" s="27"/>
      <c r="CK237" s="26"/>
      <c r="CL237" s="26"/>
      <c r="CM237" s="26"/>
      <c r="CN237" s="26"/>
      <c r="CO237" s="24"/>
      <c r="CP237" s="24"/>
      <c r="CQ237" s="25"/>
      <c r="CR237" s="24"/>
      <c r="CS237" s="25"/>
      <c r="CT237" s="24"/>
      <c r="CU237" s="25"/>
      <c r="CV237" s="25"/>
      <c r="CW237" s="25"/>
      <c r="CX237" s="26"/>
      <c r="CY237" s="26"/>
      <c r="CZ237" s="24"/>
      <c r="DA237" s="25"/>
      <c r="DB237" s="26"/>
      <c r="DC237" s="25"/>
      <c r="DD237" s="25"/>
      <c r="DE237" s="25"/>
      <c r="DF237" s="26"/>
      <c r="DG237" s="26"/>
      <c r="DH237" s="25"/>
      <c r="DI237" s="25"/>
      <c r="DJ237" s="25"/>
      <c r="DK237" s="25"/>
      <c r="DL237" s="25"/>
      <c r="DM237" s="26"/>
      <c r="DN237" s="26"/>
      <c r="DO237" s="25"/>
      <c r="DP237" s="27"/>
      <c r="DQ237" s="27"/>
      <c r="DR237" s="27"/>
      <c r="DS237" s="27"/>
      <c r="DT237" s="27"/>
      <c r="DU237" s="27"/>
      <c r="DV237" s="27"/>
      <c r="DW237" s="27"/>
      <c r="DX237" s="27"/>
      <c r="DY237" s="27"/>
      <c r="DZ237" s="27"/>
      <c r="EA237" s="27"/>
      <c r="EB237" s="27"/>
      <c r="EC237" s="27"/>
      <c r="ED237" s="27"/>
      <c r="EE237" s="27"/>
      <c r="EF237" s="27"/>
      <c r="EG237" s="27"/>
      <c r="EH237" s="20"/>
      <c r="EI237" s="20"/>
      <c r="EJ237" s="20"/>
      <c r="EK237" s="20"/>
      <c r="EL237" s="20"/>
      <c r="EM237" s="20"/>
      <c r="EN237" s="20"/>
      <c r="EO237" s="20"/>
      <c r="EP237" s="20"/>
    </row>
    <row r="238" spans="1:146" s="13" customFormat="1">
      <c r="A238" s="93"/>
      <c r="B238" s="94"/>
      <c r="C238" s="94"/>
      <c r="D238" s="94"/>
      <c r="E238" s="94"/>
      <c r="F238" s="94"/>
      <c r="G238" s="94"/>
      <c r="H238" s="95"/>
      <c r="I238" s="94"/>
      <c r="J238" s="96"/>
      <c r="K238" s="96"/>
      <c r="L238" s="94"/>
      <c r="M238" s="172"/>
      <c r="N238" s="94"/>
      <c r="O238" s="97"/>
      <c r="P238" s="84" t="s">
        <v>1349</v>
      </c>
      <c r="Q238" s="84" t="s">
        <v>1349</v>
      </c>
      <c r="R238" s="84" t="s">
        <v>1349</v>
      </c>
      <c r="S238" s="94"/>
      <c r="T238" s="94"/>
      <c r="U238" s="84"/>
      <c r="V238" s="94" t="s">
        <v>416</v>
      </c>
      <c r="W238" s="94" t="s">
        <v>416</v>
      </c>
      <c r="X238" s="85"/>
      <c r="Y238" s="85" t="s">
        <v>301</v>
      </c>
      <c r="Z238" s="48"/>
      <c r="AA238" s="48"/>
      <c r="AB238" s="48"/>
      <c r="AC238" s="48"/>
      <c r="AD238" s="48"/>
      <c r="AE238" s="84" t="s">
        <v>648</v>
      </c>
      <c r="AF238" s="94"/>
      <c r="AG238" s="94" t="s">
        <v>647</v>
      </c>
      <c r="AH238" s="84" t="s">
        <v>648</v>
      </c>
      <c r="AI238" s="84" t="s">
        <v>648</v>
      </c>
      <c r="AJ238" s="84" t="s">
        <v>648</v>
      </c>
      <c r="AK238" s="84" t="s">
        <v>648</v>
      </c>
      <c r="AL238" s="48"/>
      <c r="AM238" s="48"/>
      <c r="AN238" s="48"/>
      <c r="AO238" s="84" t="s">
        <v>301</v>
      </c>
      <c r="AP238" s="94"/>
      <c r="AQ238" s="94"/>
      <c r="AR238" s="94"/>
      <c r="AS238" s="94" t="s">
        <v>301</v>
      </c>
      <c r="AT238" s="94"/>
      <c r="AU238" s="94"/>
      <c r="AV238" s="48"/>
      <c r="AW238" s="48"/>
      <c r="AX238" s="48"/>
      <c r="AY238" s="48"/>
      <c r="AZ238" s="48"/>
      <c r="BA238" s="84" t="s">
        <v>1130</v>
      </c>
      <c r="BB238" s="94"/>
      <c r="BC238" s="94"/>
      <c r="BD238" s="48"/>
      <c r="BE238" s="48"/>
      <c r="BF238" s="48"/>
      <c r="BG238" s="48"/>
      <c r="BH238" s="48"/>
      <c r="BI238" s="48"/>
      <c r="BJ238" s="48"/>
      <c r="BK238" s="48"/>
      <c r="BL238" s="48"/>
      <c r="BM238" s="48"/>
      <c r="BN238" s="48"/>
      <c r="BO238" s="84" t="s">
        <v>301</v>
      </c>
      <c r="BP238" s="84" t="s">
        <v>301</v>
      </c>
      <c r="BQ238" s="84" t="s">
        <v>301</v>
      </c>
      <c r="BR238" s="84" t="s">
        <v>1130</v>
      </c>
      <c r="BS238" s="94"/>
      <c r="BT238" s="84" t="s">
        <v>1131</v>
      </c>
      <c r="BU238" s="94"/>
      <c r="BV238" s="94"/>
      <c r="BW238" s="94"/>
      <c r="BX238" s="94"/>
      <c r="BY238" s="94"/>
      <c r="BZ238" s="94"/>
      <c r="CA238" s="84" t="s">
        <v>1317</v>
      </c>
      <c r="CB238" s="84" t="s">
        <v>301</v>
      </c>
      <c r="CC238" s="94"/>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c r="DV238" s="48"/>
      <c r="DW238" s="48"/>
      <c r="DX238" s="48"/>
      <c r="DY238" s="48"/>
      <c r="DZ238" s="48"/>
      <c r="EA238" s="48"/>
      <c r="EB238" s="48"/>
      <c r="EC238" s="48"/>
      <c r="ED238" s="48"/>
      <c r="EE238" s="48"/>
      <c r="EF238" s="48"/>
      <c r="EG238" s="48"/>
    </row>
    <row r="239" spans="1:146" s="13" customFormat="1">
      <c r="A239" s="48" t="s">
        <v>559</v>
      </c>
      <c r="B239" s="48">
        <v>1</v>
      </c>
      <c r="C239" s="48" t="s">
        <v>375</v>
      </c>
      <c r="D239" s="48" t="s">
        <v>389</v>
      </c>
      <c r="E239" s="48">
        <v>1</v>
      </c>
      <c r="F239" s="48" t="s">
        <v>476</v>
      </c>
      <c r="G239" s="48" t="s">
        <v>477</v>
      </c>
      <c r="H239" s="49" t="s">
        <v>1347</v>
      </c>
      <c r="I239" s="48">
        <v>2</v>
      </c>
      <c r="J239" s="50" t="s">
        <v>441</v>
      </c>
      <c r="K239" s="50" t="s">
        <v>478</v>
      </c>
      <c r="L239" s="48" t="s">
        <v>479</v>
      </c>
      <c r="M239" s="51"/>
      <c r="N239" s="48"/>
      <c r="O239" s="53">
        <v>97</v>
      </c>
      <c r="P239" s="87"/>
      <c r="Q239" s="87"/>
      <c r="R239" s="84">
        <v>74.400000000000006</v>
      </c>
      <c r="S239" s="48">
        <v>6.25</v>
      </c>
      <c r="T239" s="8">
        <f>U239/S239</f>
        <v>0.24</v>
      </c>
      <c r="U239" s="84">
        <v>1.5</v>
      </c>
      <c r="V239" s="48"/>
      <c r="W239" s="48"/>
      <c r="X239" s="85">
        <v>0.2</v>
      </c>
      <c r="Y239" s="85"/>
      <c r="Z239" s="48"/>
      <c r="AA239" s="48"/>
      <c r="AB239" s="48"/>
      <c r="AC239" s="48"/>
      <c r="AD239" s="48"/>
      <c r="AE239" s="84"/>
      <c r="AF239" s="48"/>
      <c r="AG239" s="48"/>
      <c r="AH239" s="84">
        <v>0.9</v>
      </c>
      <c r="AI239" s="84">
        <v>8</v>
      </c>
      <c r="AJ239" s="84">
        <v>0.6</v>
      </c>
      <c r="AK239" s="84">
        <v>0.37</v>
      </c>
      <c r="AL239" s="48"/>
      <c r="AM239" s="48"/>
      <c r="AN239" s="48"/>
      <c r="AO239" s="84"/>
      <c r="AP239" s="48"/>
      <c r="AQ239" s="48"/>
      <c r="AR239" s="48">
        <v>0</v>
      </c>
      <c r="AS239" s="48"/>
      <c r="AT239" s="48"/>
      <c r="AU239" s="48">
        <v>45</v>
      </c>
      <c r="AV239" s="48"/>
      <c r="AW239" s="48"/>
      <c r="AX239" s="48"/>
      <c r="AY239" s="48"/>
      <c r="AZ239" s="48"/>
      <c r="BA239" s="84"/>
      <c r="BB239" s="48"/>
      <c r="BC239" s="48"/>
      <c r="BD239" s="48"/>
      <c r="BE239" s="48"/>
      <c r="BF239" s="48"/>
      <c r="BG239" s="48"/>
      <c r="BH239" s="48"/>
      <c r="BI239" s="48"/>
      <c r="BJ239" s="48"/>
      <c r="BK239" s="48"/>
      <c r="BL239" s="48"/>
      <c r="BM239" s="48"/>
      <c r="BN239" s="48"/>
      <c r="BO239" s="84">
        <v>0.04</v>
      </c>
      <c r="BP239" s="84">
        <v>0.05</v>
      </c>
      <c r="BQ239" s="84">
        <v>0.7</v>
      </c>
      <c r="BR239" s="84"/>
      <c r="BS239" s="48"/>
      <c r="BT239" s="84"/>
      <c r="BU239" s="48"/>
      <c r="BV239" s="48"/>
      <c r="BW239" s="48"/>
      <c r="BX239" s="48"/>
      <c r="BY239" s="48"/>
      <c r="BZ239" s="48"/>
      <c r="CA239" s="84"/>
      <c r="CB239" s="84"/>
      <c r="CC239" s="48">
        <v>6</v>
      </c>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c r="DV239" s="48"/>
      <c r="DW239" s="48"/>
      <c r="DX239" s="48"/>
      <c r="DY239" s="48"/>
      <c r="DZ239" s="48"/>
      <c r="EA239" s="48"/>
      <c r="EB239" s="48"/>
      <c r="EC239" s="48"/>
      <c r="ED239" s="48"/>
      <c r="EE239" s="48"/>
      <c r="EF239" s="48"/>
      <c r="EG239" s="48"/>
    </row>
    <row r="240" spans="1:146" s="13" customFormat="1">
      <c r="A240" s="48" t="s">
        <v>559</v>
      </c>
      <c r="B240" s="48">
        <v>2</v>
      </c>
      <c r="C240" s="48" t="s">
        <v>375</v>
      </c>
      <c r="D240" s="48" t="s">
        <v>389</v>
      </c>
      <c r="E240" s="48">
        <v>1</v>
      </c>
      <c r="F240" s="48" t="s">
        <v>476</v>
      </c>
      <c r="G240" s="48" t="s">
        <v>477</v>
      </c>
      <c r="H240" s="49" t="s">
        <v>1347</v>
      </c>
      <c r="I240" s="48">
        <v>1</v>
      </c>
      <c r="J240" s="50" t="s">
        <v>512</v>
      </c>
      <c r="K240" s="50" t="s">
        <v>513</v>
      </c>
      <c r="L240" s="48" t="s">
        <v>516</v>
      </c>
      <c r="M240" s="51"/>
      <c r="N240" s="48"/>
      <c r="O240" s="53">
        <v>126</v>
      </c>
      <c r="P240" s="87"/>
      <c r="Q240" s="87"/>
      <c r="R240" s="84">
        <v>68</v>
      </c>
      <c r="S240" s="48">
        <v>6.25</v>
      </c>
      <c r="T240" s="8">
        <f>U240/S240</f>
        <v>0.22399999999999998</v>
      </c>
      <c r="U240" s="84">
        <v>1.4</v>
      </c>
      <c r="V240" s="48"/>
      <c r="W240" s="48"/>
      <c r="X240" s="85">
        <v>0.2</v>
      </c>
      <c r="Y240" s="85"/>
      <c r="Z240" s="48"/>
      <c r="AA240" s="48"/>
      <c r="AB240" s="48"/>
      <c r="AC240" s="48"/>
      <c r="AD240" s="48"/>
      <c r="AE240" s="84"/>
      <c r="AF240" s="48"/>
      <c r="AG240" s="48"/>
      <c r="AH240" s="84">
        <v>0.7</v>
      </c>
      <c r="AI240" s="84">
        <v>0</v>
      </c>
      <c r="AJ240" s="84">
        <v>0.4</v>
      </c>
      <c r="AK240" s="84"/>
      <c r="AL240" s="48"/>
      <c r="AM240" s="48"/>
      <c r="AN240" s="48"/>
      <c r="AO240" s="84"/>
      <c r="AP240" s="48">
        <v>33</v>
      </c>
      <c r="AQ240" s="48"/>
      <c r="AR240" s="48">
        <v>0</v>
      </c>
      <c r="AS240" s="48"/>
      <c r="AT240" s="48"/>
      <c r="AU240" s="48">
        <v>197</v>
      </c>
      <c r="AV240" s="48"/>
      <c r="AW240" s="48"/>
      <c r="AX240" s="48"/>
      <c r="AY240" s="48"/>
      <c r="AZ240" s="48"/>
      <c r="BA240" s="84"/>
      <c r="BB240" s="48"/>
      <c r="BC240" s="48"/>
      <c r="BD240" s="48"/>
      <c r="BE240" s="48"/>
      <c r="BF240" s="48"/>
      <c r="BG240" s="48"/>
      <c r="BH240" s="48"/>
      <c r="BI240" s="48"/>
      <c r="BJ240" s="48"/>
      <c r="BK240" s="48"/>
      <c r="BL240" s="48"/>
      <c r="BM240" s="48"/>
      <c r="BN240" s="48"/>
      <c r="BO240" s="84">
        <v>7.0000000000000007E-2</v>
      </c>
      <c r="BP240" s="84">
        <v>0.1</v>
      </c>
      <c r="BQ240" s="84">
        <v>0.8</v>
      </c>
      <c r="BR240" s="84"/>
      <c r="BS240" s="48"/>
      <c r="BT240" s="84"/>
      <c r="BU240" s="48"/>
      <c r="BV240" s="48"/>
      <c r="BW240" s="48"/>
      <c r="BX240" s="48"/>
      <c r="BY240" s="48"/>
      <c r="BZ240" s="48"/>
      <c r="CA240" s="84"/>
      <c r="CB240" s="84"/>
      <c r="CC240" s="48">
        <v>14</v>
      </c>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c r="DV240" s="48"/>
      <c r="DW240" s="48"/>
      <c r="DX240" s="48"/>
      <c r="DY240" s="48"/>
      <c r="DZ240" s="48"/>
      <c r="EA240" s="48"/>
      <c r="EB240" s="48"/>
      <c r="EC240" s="48"/>
      <c r="ED240" s="48"/>
      <c r="EE240" s="48"/>
      <c r="EF240" s="48"/>
      <c r="EG240" s="48"/>
    </row>
    <row r="241" spans="1:146" s="19" customFormat="1" ht="14.25" customHeight="1">
      <c r="A241" s="86" t="s">
        <v>559</v>
      </c>
      <c r="B241" s="48" t="s">
        <v>646</v>
      </c>
      <c r="C241" s="48"/>
      <c r="D241" s="48"/>
      <c r="E241" s="48">
        <v>1</v>
      </c>
      <c r="F241" s="48" t="s">
        <v>476</v>
      </c>
      <c r="G241" s="48" t="s">
        <v>477</v>
      </c>
      <c r="H241" s="49" t="s">
        <v>1347</v>
      </c>
      <c r="I241" s="48"/>
      <c r="J241" s="50"/>
      <c r="K241" s="50"/>
      <c r="L241" s="48"/>
      <c r="M241" s="51">
        <f>R241+U241+X241+Y241+AE241+AG241+AH241</f>
        <v>100</v>
      </c>
      <c r="N241" s="52"/>
      <c r="O241" s="53">
        <f>AVERAGE(O239:O240)</f>
        <v>111.5</v>
      </c>
      <c r="P241" s="87">
        <f>U241*17+X241*37+Y241*17+AG241*29+AE241*8</f>
        <v>465.59999999999997</v>
      </c>
      <c r="Q241" s="87">
        <f>(U241*4)+(X241*9)+(Y241*4)+(AG241*7)+(AE241*2)</f>
        <v>109.79999999999998</v>
      </c>
      <c r="R241" s="88">
        <f>AVERAGE(R239:R240)</f>
        <v>71.2</v>
      </c>
      <c r="S241" s="48">
        <v>6.25</v>
      </c>
      <c r="T241" s="52">
        <f>AVERAGE(T239:T240)</f>
        <v>0.23199999999999998</v>
      </c>
      <c r="U241" s="89">
        <f>S241*T241</f>
        <v>1.45</v>
      </c>
      <c r="V241" s="52">
        <f>U241</f>
        <v>1.45</v>
      </c>
      <c r="W241" s="7">
        <v>0</v>
      </c>
      <c r="X241" s="98">
        <f>AVERAGE(X239:X240)</f>
        <v>0.2</v>
      </c>
      <c r="Y241" s="66">
        <f>100-R241-U241-X241-AE241-AH241</f>
        <v>24.749999999999996</v>
      </c>
      <c r="Z241" s="52"/>
      <c r="AA241" s="23"/>
      <c r="AB241" s="23"/>
      <c r="AC241" s="23"/>
      <c r="AD241" s="23"/>
      <c r="AE241" s="88">
        <v>1.6</v>
      </c>
      <c r="AF241" s="51"/>
      <c r="AG241" s="23">
        <v>0</v>
      </c>
      <c r="AH241" s="88">
        <f>AVERAGE(AH239:AH240)</f>
        <v>0.8</v>
      </c>
      <c r="AI241" s="88">
        <f>AVERAGE(AI239:AI240)</f>
        <v>4</v>
      </c>
      <c r="AJ241" s="88">
        <f>AVERAGE(AJ239:AJ240)</f>
        <v>0.5</v>
      </c>
      <c r="AK241" s="91">
        <f>AVERAGE(AK239:AK240)</f>
        <v>0.37</v>
      </c>
      <c r="AL241" s="52"/>
      <c r="AM241" s="52"/>
      <c r="AN241" s="26"/>
      <c r="AO241" s="89">
        <f>AR241+(AS241/12)</f>
        <v>10.083333333333334</v>
      </c>
      <c r="AP241" s="27"/>
      <c r="AQ241" s="52"/>
      <c r="AR241" s="52">
        <f>AVERAGE(AR239:AR240)</f>
        <v>0</v>
      </c>
      <c r="AS241" s="52">
        <f>AU241</f>
        <v>121</v>
      </c>
      <c r="AT241" s="27"/>
      <c r="AU241" s="52">
        <f>AVERAGE(AU239:AU240)</f>
        <v>121</v>
      </c>
      <c r="AV241" s="27"/>
      <c r="AW241" s="27"/>
      <c r="AX241" s="48"/>
      <c r="AY241" s="27"/>
      <c r="AZ241" s="27"/>
      <c r="BA241" s="67">
        <v>0</v>
      </c>
      <c r="BB241" s="27"/>
      <c r="BC241" s="23"/>
      <c r="BD241" s="25"/>
      <c r="BE241" s="25"/>
      <c r="BF241" s="25"/>
      <c r="BG241" s="25"/>
      <c r="BH241" s="92"/>
      <c r="BI241" s="26"/>
      <c r="BJ241" s="26"/>
      <c r="BK241" s="26"/>
      <c r="BL241" s="26"/>
      <c r="BM241" s="26"/>
      <c r="BN241" s="27"/>
      <c r="BO241" s="89">
        <f>AVERAGE(BO239:BO240)</f>
        <v>5.5000000000000007E-2</v>
      </c>
      <c r="BP241" s="89">
        <f>AVERAGE(BP239:BP240)</f>
        <v>7.5000000000000011E-2</v>
      </c>
      <c r="BQ241" s="89">
        <f>AVERAGE(BQ239:BQ240)</f>
        <v>0.75</v>
      </c>
      <c r="BR241" s="84">
        <v>0.36699999999999999</v>
      </c>
      <c r="BS241" s="48">
        <v>0.29899999999999999</v>
      </c>
      <c r="BT241" s="69">
        <f>BV241</f>
        <v>38</v>
      </c>
      <c r="BU241" s="26"/>
      <c r="BV241" s="27">
        <v>38</v>
      </c>
      <c r="BW241" s="27"/>
      <c r="BX241" s="27"/>
      <c r="BY241" s="27"/>
      <c r="BZ241" s="23"/>
      <c r="CA241" s="71">
        <v>0</v>
      </c>
      <c r="CB241" s="71">
        <f>CC241</f>
        <v>10</v>
      </c>
      <c r="CC241" s="52">
        <f>AVERAGE(CC239:CC240)</f>
        <v>10</v>
      </c>
      <c r="CD241" s="25"/>
      <c r="CE241" s="25"/>
      <c r="CF241" s="25"/>
      <c r="CG241" s="23"/>
      <c r="CH241" s="25"/>
      <c r="CI241" s="25"/>
      <c r="CJ241" s="27"/>
      <c r="CK241" s="26"/>
      <c r="CL241" s="26"/>
      <c r="CM241" s="26"/>
      <c r="CN241" s="26"/>
      <c r="CO241" s="24"/>
      <c r="CP241" s="24"/>
      <c r="CQ241" s="25"/>
      <c r="CR241" s="24"/>
      <c r="CS241" s="25"/>
      <c r="CT241" s="24"/>
      <c r="CU241" s="25"/>
      <c r="CV241" s="25"/>
      <c r="CW241" s="25"/>
      <c r="CX241" s="26"/>
      <c r="CY241" s="26"/>
      <c r="CZ241" s="24"/>
      <c r="DA241" s="25"/>
      <c r="DB241" s="26"/>
      <c r="DC241" s="25"/>
      <c r="DD241" s="25"/>
      <c r="DE241" s="25"/>
      <c r="DF241" s="26"/>
      <c r="DG241" s="26"/>
      <c r="DH241" s="25"/>
      <c r="DI241" s="25"/>
      <c r="DJ241" s="25"/>
      <c r="DK241" s="25"/>
      <c r="DL241" s="25"/>
      <c r="DM241" s="26"/>
      <c r="DN241" s="26"/>
      <c r="DO241" s="25"/>
      <c r="DP241" s="27"/>
      <c r="DQ241" s="27"/>
      <c r="DR241" s="27"/>
      <c r="DS241" s="27"/>
      <c r="DT241" s="27"/>
      <c r="DU241" s="27"/>
      <c r="DV241" s="27"/>
      <c r="DW241" s="27"/>
      <c r="DX241" s="27"/>
      <c r="DY241" s="27"/>
      <c r="DZ241" s="27"/>
      <c r="EA241" s="27"/>
      <c r="EB241" s="27"/>
      <c r="EC241" s="27"/>
      <c r="ED241" s="27"/>
      <c r="EE241" s="27"/>
      <c r="EF241" s="27"/>
      <c r="EG241" s="27"/>
      <c r="EH241" s="20"/>
      <c r="EI241" s="20"/>
      <c r="EJ241" s="20"/>
      <c r="EK241" s="20"/>
      <c r="EL241" s="20"/>
      <c r="EM241" s="20"/>
      <c r="EN241" s="20"/>
      <c r="EO241" s="20"/>
      <c r="EP241" s="20"/>
    </row>
    <row r="242" spans="1:146" s="13" customFormat="1">
      <c r="A242" s="93"/>
      <c r="B242" s="94"/>
      <c r="C242" s="94"/>
      <c r="D242" s="94"/>
      <c r="E242" s="94"/>
      <c r="F242" s="94"/>
      <c r="G242" s="94"/>
      <c r="H242" s="95"/>
      <c r="I242" s="94"/>
      <c r="J242" s="96"/>
      <c r="K242" s="96"/>
      <c r="L242" s="94"/>
      <c r="M242" s="172"/>
      <c r="N242" s="94"/>
      <c r="O242" s="97"/>
      <c r="P242" s="84" t="s">
        <v>1349</v>
      </c>
      <c r="Q242" s="84" t="s">
        <v>1349</v>
      </c>
      <c r="R242" s="84" t="s">
        <v>1349</v>
      </c>
      <c r="S242" s="94"/>
      <c r="T242" s="94"/>
      <c r="U242" s="84"/>
      <c r="V242" s="94" t="s">
        <v>416</v>
      </c>
      <c r="W242" s="94" t="s">
        <v>416</v>
      </c>
      <c r="X242" s="85"/>
      <c r="Y242" s="85" t="s">
        <v>301</v>
      </c>
      <c r="Z242" s="48"/>
      <c r="AA242" s="48"/>
      <c r="AB242" s="48"/>
      <c r="AC242" s="48"/>
      <c r="AD242" s="48"/>
      <c r="AE242" s="84" t="s">
        <v>1132</v>
      </c>
      <c r="AF242" s="94"/>
      <c r="AG242" s="94" t="s">
        <v>647</v>
      </c>
      <c r="AH242" s="84" t="s">
        <v>648</v>
      </c>
      <c r="AI242" s="84" t="s">
        <v>648</v>
      </c>
      <c r="AJ242" s="84" t="s">
        <v>648</v>
      </c>
      <c r="AK242" s="84" t="s">
        <v>648</v>
      </c>
      <c r="AL242" s="48"/>
      <c r="AM242" s="48"/>
      <c r="AN242" s="48"/>
      <c r="AO242" s="84" t="s">
        <v>301</v>
      </c>
      <c r="AP242" s="94"/>
      <c r="AQ242" s="94"/>
      <c r="AR242" s="94"/>
      <c r="AS242" s="94"/>
      <c r="AT242" s="94"/>
      <c r="AU242" s="94"/>
      <c r="AV242" s="48"/>
      <c r="AW242" s="48"/>
      <c r="AX242" s="48"/>
      <c r="AY242" s="48"/>
      <c r="AZ242" s="48"/>
      <c r="BA242" s="84" t="s">
        <v>1132</v>
      </c>
      <c r="BB242" s="94"/>
      <c r="BC242" s="94"/>
      <c r="BD242" s="48"/>
      <c r="BE242" s="48"/>
      <c r="BF242" s="48"/>
      <c r="BG242" s="48"/>
      <c r="BH242" s="48"/>
      <c r="BI242" s="48"/>
      <c r="BJ242" s="48"/>
      <c r="BK242" s="48"/>
      <c r="BL242" s="48"/>
      <c r="BM242" s="48"/>
      <c r="BN242" s="48"/>
      <c r="BO242" s="84" t="s">
        <v>301</v>
      </c>
      <c r="BP242" s="84" t="s">
        <v>301</v>
      </c>
      <c r="BQ242" s="84" t="s">
        <v>301</v>
      </c>
      <c r="BR242" s="84" t="s">
        <v>1133</v>
      </c>
      <c r="BS242" s="94" t="s">
        <v>1132</v>
      </c>
      <c r="BT242" s="84" t="s">
        <v>1132</v>
      </c>
      <c r="BU242" s="94"/>
      <c r="BV242" s="94"/>
      <c r="BW242" s="94"/>
      <c r="BX242" s="94"/>
      <c r="BY242" s="94"/>
      <c r="BZ242" s="94"/>
      <c r="CA242" s="84" t="s">
        <v>1133</v>
      </c>
      <c r="CB242" s="84" t="s">
        <v>301</v>
      </c>
      <c r="CC242" s="94"/>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c r="DV242" s="48"/>
      <c r="DW242" s="48"/>
      <c r="DX242" s="48"/>
      <c r="DY242" s="48"/>
      <c r="DZ242" s="48"/>
      <c r="EA242" s="48"/>
      <c r="EB242" s="48"/>
      <c r="EC242" s="48"/>
      <c r="ED242" s="48"/>
      <c r="EE242" s="48"/>
      <c r="EF242" s="48"/>
      <c r="EG242" s="48"/>
    </row>
    <row r="243" spans="1:146" s="13" customFormat="1">
      <c r="A243" s="48" t="s">
        <v>560</v>
      </c>
      <c r="B243" s="48">
        <v>1</v>
      </c>
      <c r="C243" s="48" t="s">
        <v>375</v>
      </c>
      <c r="D243" s="48" t="s">
        <v>389</v>
      </c>
      <c r="E243" s="48">
        <v>1</v>
      </c>
      <c r="F243" s="48" t="s">
        <v>480</v>
      </c>
      <c r="G243" s="48" t="s">
        <v>481</v>
      </c>
      <c r="H243" s="49" t="s">
        <v>1347</v>
      </c>
      <c r="I243" s="48">
        <v>1</v>
      </c>
      <c r="J243" s="50" t="s">
        <v>441</v>
      </c>
      <c r="K243" s="50" t="s">
        <v>482</v>
      </c>
      <c r="L243" s="48" t="s">
        <v>483</v>
      </c>
      <c r="M243" s="51"/>
      <c r="N243" s="48"/>
      <c r="O243" s="53">
        <v>56</v>
      </c>
      <c r="P243" s="87"/>
      <c r="Q243" s="87"/>
      <c r="R243" s="84">
        <v>83.2</v>
      </c>
      <c r="S243" s="48">
        <v>6.25</v>
      </c>
      <c r="T243" s="8">
        <f>U243/S243</f>
        <v>0.14400000000000002</v>
      </c>
      <c r="U243" s="84">
        <v>0.9</v>
      </c>
      <c r="V243" s="48"/>
      <c r="W243" s="48"/>
      <c r="X243" s="85">
        <v>0.3</v>
      </c>
      <c r="Y243" s="85"/>
      <c r="Z243" s="48"/>
      <c r="AA243" s="48"/>
      <c r="AB243" s="48"/>
      <c r="AC243" s="48"/>
      <c r="AD243" s="48"/>
      <c r="AE243" s="84"/>
      <c r="AF243" s="48"/>
      <c r="AG243" s="48"/>
      <c r="AH243" s="84">
        <v>0.6</v>
      </c>
      <c r="AI243" s="84">
        <v>12</v>
      </c>
      <c r="AJ243" s="84">
        <v>0.5</v>
      </c>
      <c r="AK243" s="84">
        <v>0.32</v>
      </c>
      <c r="AL243" s="48"/>
      <c r="AM243" s="48"/>
      <c r="AN243" s="48"/>
      <c r="AO243" s="84"/>
      <c r="AP243" s="48"/>
      <c r="AQ243" s="48"/>
      <c r="AR243" s="48">
        <v>0</v>
      </c>
      <c r="AS243" s="48"/>
      <c r="AT243" s="48">
        <v>25</v>
      </c>
      <c r="AU243" s="48">
        <v>0</v>
      </c>
      <c r="AV243" s="48"/>
      <c r="AW243" s="48"/>
      <c r="AX243" s="48"/>
      <c r="AY243" s="48"/>
      <c r="AZ243" s="48"/>
      <c r="BA243" s="84"/>
      <c r="BB243" s="48"/>
      <c r="BC243" s="48"/>
      <c r="BD243" s="8"/>
      <c r="BE243" s="8"/>
      <c r="BF243" s="8"/>
      <c r="BG243" s="48"/>
      <c r="BH243" s="48"/>
      <c r="BI243" s="48"/>
      <c r="BJ243" s="48"/>
      <c r="BK243" s="8"/>
      <c r="BL243" s="8"/>
      <c r="BM243" s="8"/>
      <c r="BN243" s="48"/>
      <c r="BO243" s="84">
        <v>0.04</v>
      </c>
      <c r="BP243" s="84">
        <v>7.0000000000000007E-2</v>
      </c>
      <c r="BQ243" s="84">
        <v>0.6</v>
      </c>
      <c r="BR243" s="84"/>
      <c r="BS243" s="48">
        <v>0.36699999999999999</v>
      </c>
      <c r="BT243" s="84"/>
      <c r="BU243" s="48">
        <v>20</v>
      </c>
      <c r="BV243" s="48"/>
      <c r="BW243" s="48">
        <v>0</v>
      </c>
      <c r="BX243" s="48"/>
      <c r="BY243" s="48"/>
      <c r="BZ243" s="48">
        <v>5.5</v>
      </c>
      <c r="CA243" s="84">
        <v>0</v>
      </c>
      <c r="CB243" s="84"/>
      <c r="CC243" s="48">
        <v>6</v>
      </c>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c r="DV243" s="48"/>
      <c r="DW243" s="48"/>
      <c r="DX243" s="48"/>
      <c r="DY243" s="48"/>
      <c r="DZ243" s="48"/>
      <c r="EA243" s="48"/>
      <c r="EB243" s="48"/>
      <c r="EC243" s="48"/>
      <c r="ED243" s="48"/>
      <c r="EE243" s="48"/>
      <c r="EF243" s="48"/>
      <c r="EG243" s="48"/>
    </row>
    <row r="244" spans="1:146" s="13" customFormat="1">
      <c r="A244" s="48" t="s">
        <v>560</v>
      </c>
      <c r="B244" s="48">
        <v>2</v>
      </c>
      <c r="C244" s="48" t="s">
        <v>375</v>
      </c>
      <c r="D244" s="48" t="s">
        <v>389</v>
      </c>
      <c r="E244" s="48">
        <v>1</v>
      </c>
      <c r="F244" s="48" t="s">
        <v>480</v>
      </c>
      <c r="G244" s="48" t="s">
        <v>481</v>
      </c>
      <c r="H244" s="49"/>
      <c r="I244" s="48">
        <v>2</v>
      </c>
      <c r="J244" s="50" t="s">
        <v>439</v>
      </c>
      <c r="K244" s="50" t="s">
        <v>484</v>
      </c>
      <c r="L244" s="48" t="s">
        <v>485</v>
      </c>
      <c r="M244" s="51"/>
      <c r="N244" s="48"/>
      <c r="O244" s="53">
        <v>115</v>
      </c>
      <c r="P244" s="87"/>
      <c r="Q244" s="87"/>
      <c r="R244" s="84">
        <v>71.2</v>
      </c>
      <c r="S244" s="48">
        <v>6.25</v>
      </c>
      <c r="T244" s="8">
        <f>U244/S244</f>
        <v>0.17600000000000002</v>
      </c>
      <c r="U244" s="84">
        <v>1.1000000000000001</v>
      </c>
      <c r="V244" s="48"/>
      <c r="W244" s="48"/>
      <c r="X244" s="85">
        <v>0.6</v>
      </c>
      <c r="Y244" s="85"/>
      <c r="Z244" s="48"/>
      <c r="AA244" s="48"/>
      <c r="AB244" s="48"/>
      <c r="AC244" s="48"/>
      <c r="AD244" s="48"/>
      <c r="AE244" s="84"/>
      <c r="AF244" s="48"/>
      <c r="AG244" s="48"/>
      <c r="AH244" s="84">
        <v>0.7</v>
      </c>
      <c r="AI244" s="84">
        <v>16</v>
      </c>
      <c r="AJ244" s="84"/>
      <c r="AK244" s="84"/>
      <c r="AL244" s="48"/>
      <c r="AM244" s="48"/>
      <c r="AN244" s="48"/>
      <c r="AO244" s="84"/>
      <c r="AP244" s="48"/>
      <c r="AQ244" s="48"/>
      <c r="AR244" s="48">
        <v>0</v>
      </c>
      <c r="AS244" s="48"/>
      <c r="AT244" s="48"/>
      <c r="AU244" s="48">
        <v>279</v>
      </c>
      <c r="AV244" s="48"/>
      <c r="AW244" s="48"/>
      <c r="AX244" s="48"/>
      <c r="AY244" s="48"/>
      <c r="AZ244" s="48"/>
      <c r="BA244" s="84"/>
      <c r="BB244" s="48"/>
      <c r="BC244" s="48"/>
      <c r="BD244" s="48"/>
      <c r="BE244" s="48"/>
      <c r="BF244" s="48"/>
      <c r="BG244" s="48"/>
      <c r="BH244" s="48"/>
      <c r="BI244" s="48"/>
      <c r="BJ244" s="48"/>
      <c r="BK244" s="48"/>
      <c r="BL244" s="48"/>
      <c r="BM244" s="48"/>
      <c r="BN244" s="48"/>
      <c r="BO244" s="84">
        <v>0.08</v>
      </c>
      <c r="BP244" s="84">
        <v>0.11</v>
      </c>
      <c r="BQ244" s="84">
        <v>0.8</v>
      </c>
      <c r="BR244" s="84"/>
      <c r="BS244" s="48"/>
      <c r="BT244" s="84"/>
      <c r="BU244" s="48"/>
      <c r="BV244" s="48"/>
      <c r="BW244" s="48"/>
      <c r="BX244" s="48"/>
      <c r="BY244" s="48"/>
      <c r="BZ244" s="48"/>
      <c r="CA244" s="84"/>
      <c r="CB244" s="84"/>
      <c r="CC244" s="48">
        <v>15</v>
      </c>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c r="DV244" s="48"/>
      <c r="DW244" s="48"/>
      <c r="DX244" s="48"/>
      <c r="DY244" s="48"/>
      <c r="DZ244" s="48"/>
      <c r="EA244" s="48"/>
      <c r="EB244" s="48"/>
      <c r="EC244" s="48"/>
      <c r="ED244" s="48"/>
      <c r="EE244" s="48"/>
      <c r="EF244" s="48"/>
      <c r="EG244" s="48"/>
    </row>
    <row r="245" spans="1:146" s="19" customFormat="1" ht="14.25" customHeight="1">
      <c r="A245" s="86" t="s">
        <v>560</v>
      </c>
      <c r="B245" s="48" t="s">
        <v>646</v>
      </c>
      <c r="C245" s="48"/>
      <c r="D245" s="48"/>
      <c r="E245" s="48">
        <v>1</v>
      </c>
      <c r="F245" s="48" t="s">
        <v>480</v>
      </c>
      <c r="G245" s="48" t="s">
        <v>481</v>
      </c>
      <c r="H245" s="49"/>
      <c r="I245" s="48"/>
      <c r="J245" s="50"/>
      <c r="K245" s="50"/>
      <c r="L245" s="48"/>
      <c r="M245" s="51">
        <f>R245+U245+X245+Y245+AE245+AG245+AH245</f>
        <v>100</v>
      </c>
      <c r="N245" s="52"/>
      <c r="O245" s="53">
        <f>AVERAGE(O243:O244)</f>
        <v>85.5</v>
      </c>
      <c r="P245" s="87">
        <f>U245*17+X245*37+Y245*17+AG245*29+AE245*8</f>
        <v>362.15000000000003</v>
      </c>
      <c r="Q245" s="87">
        <f>(U245*4)+(X245*9)+(Y245*4)+(AG245*7)+(AE245*2)</f>
        <v>85.649999999999991</v>
      </c>
      <c r="R245" s="88">
        <f>AVERAGE(R243:R244)</f>
        <v>77.2</v>
      </c>
      <c r="S245" s="48">
        <v>6.25</v>
      </c>
      <c r="T245" s="52">
        <f>AVERAGE(T243:T244)</f>
        <v>0.16000000000000003</v>
      </c>
      <c r="U245" s="89">
        <f>S245*T245</f>
        <v>1.0000000000000002</v>
      </c>
      <c r="V245" s="52">
        <f>U245</f>
        <v>1.0000000000000002</v>
      </c>
      <c r="W245" s="7">
        <v>0</v>
      </c>
      <c r="X245" s="98">
        <f>AVERAGE(X243:X244)</f>
        <v>0.44999999999999996</v>
      </c>
      <c r="Y245" s="66">
        <f>100-R245-U245-X245-AE245-AH245</f>
        <v>18.099999999999998</v>
      </c>
      <c r="Z245" s="52"/>
      <c r="AA245" s="23"/>
      <c r="AB245" s="23"/>
      <c r="AC245" s="23"/>
      <c r="AD245" s="23"/>
      <c r="AE245" s="88">
        <v>2.6</v>
      </c>
      <c r="AF245" s="51"/>
      <c r="AG245" s="23">
        <v>0</v>
      </c>
      <c r="AH245" s="88">
        <f>AVERAGE(AH243:AH244)</f>
        <v>0.64999999999999991</v>
      </c>
      <c r="AI245" s="88">
        <f>AVERAGE(AI243:AI244)</f>
        <v>14</v>
      </c>
      <c r="AJ245" s="88">
        <f>AVERAGE(AJ243:AJ244)</f>
        <v>0.5</v>
      </c>
      <c r="AK245" s="88">
        <f>AVERAGE(AK243:AK244)</f>
        <v>0.32</v>
      </c>
      <c r="AL245" s="52"/>
      <c r="AM245" s="52"/>
      <c r="AN245" s="26"/>
      <c r="AO245" s="89">
        <f>AR245+(AS245/12)</f>
        <v>11.625</v>
      </c>
      <c r="AP245" s="27">
        <v>3</v>
      </c>
      <c r="AQ245" s="52"/>
      <c r="AR245" s="52">
        <f>AVERAGE(AR243:AR244)</f>
        <v>0</v>
      </c>
      <c r="AS245" s="52">
        <f>AU245</f>
        <v>139.5</v>
      </c>
      <c r="AT245" s="27"/>
      <c r="AU245" s="52">
        <f>AVERAGE(AU243:AU244)</f>
        <v>139.5</v>
      </c>
      <c r="AV245" s="27"/>
      <c r="AW245" s="27"/>
      <c r="AX245" s="48"/>
      <c r="AY245" s="27"/>
      <c r="AZ245" s="27"/>
      <c r="BA245" s="67">
        <v>0</v>
      </c>
      <c r="BB245" s="27"/>
      <c r="BC245" s="23"/>
      <c r="BD245" s="25"/>
      <c r="BE245" s="25"/>
      <c r="BF245" s="25"/>
      <c r="BG245" s="25"/>
      <c r="BH245" s="92"/>
      <c r="BI245" s="26"/>
      <c r="BJ245" s="26"/>
      <c r="BK245" s="26"/>
      <c r="BL245" s="26"/>
      <c r="BM245" s="26"/>
      <c r="BN245" s="27"/>
      <c r="BO245" s="89">
        <f>AVERAGE(BO243:BO244)</f>
        <v>0.06</v>
      </c>
      <c r="BP245" s="89">
        <f>AVERAGE(BP243:BP244)</f>
        <v>0.09</v>
      </c>
      <c r="BQ245" s="89">
        <f>AVERAGE(BQ243:BQ244)</f>
        <v>0.7</v>
      </c>
      <c r="BR245" s="84">
        <f>BS245</f>
        <v>0.36699999999999999</v>
      </c>
      <c r="BS245" s="48">
        <v>0.36699999999999999</v>
      </c>
      <c r="BT245" s="69">
        <f>BV245</f>
        <v>20</v>
      </c>
      <c r="BU245" s="26"/>
      <c r="BV245" s="48">
        <v>20</v>
      </c>
      <c r="BW245" s="48">
        <v>0</v>
      </c>
      <c r="BX245" s="48">
        <v>20</v>
      </c>
      <c r="BY245" s="48">
        <v>20</v>
      </c>
      <c r="BZ245" s="23"/>
      <c r="CA245" s="71">
        <v>0</v>
      </c>
      <c r="CB245" s="71">
        <f>CC245</f>
        <v>10.5</v>
      </c>
      <c r="CC245" s="52">
        <f>AVERAGE(CC243:CC244)</f>
        <v>10.5</v>
      </c>
      <c r="CD245" s="25"/>
      <c r="CE245" s="25"/>
      <c r="CF245" s="25"/>
      <c r="CG245" s="23"/>
      <c r="CH245" s="25"/>
      <c r="CI245" s="25"/>
      <c r="CJ245" s="27"/>
      <c r="CK245" s="26"/>
      <c r="CL245" s="26"/>
      <c r="CM245" s="26"/>
      <c r="CN245" s="26"/>
      <c r="CO245" s="24"/>
      <c r="CP245" s="24"/>
      <c r="CQ245" s="25"/>
      <c r="CR245" s="24"/>
      <c r="CS245" s="25"/>
      <c r="CT245" s="24"/>
      <c r="CU245" s="25"/>
      <c r="CV245" s="25"/>
      <c r="CW245" s="25"/>
      <c r="CX245" s="26"/>
      <c r="CY245" s="26"/>
      <c r="CZ245" s="24"/>
      <c r="DA245" s="25"/>
      <c r="DB245" s="26"/>
      <c r="DC245" s="25"/>
      <c r="DD245" s="25"/>
      <c r="DE245" s="25"/>
      <c r="DF245" s="26"/>
      <c r="DG245" s="26"/>
      <c r="DH245" s="25"/>
      <c r="DI245" s="25"/>
      <c r="DJ245" s="25"/>
      <c r="DK245" s="25"/>
      <c r="DL245" s="25"/>
      <c r="DM245" s="26"/>
      <c r="DN245" s="26"/>
      <c r="DO245" s="25"/>
      <c r="DP245" s="27"/>
      <c r="DQ245" s="27"/>
      <c r="DR245" s="27"/>
      <c r="DS245" s="27"/>
      <c r="DT245" s="27"/>
      <c r="DU245" s="27"/>
      <c r="DV245" s="27"/>
      <c r="DW245" s="27"/>
      <c r="DX245" s="27"/>
      <c r="DY245" s="27"/>
      <c r="DZ245" s="27"/>
      <c r="EA245" s="27"/>
      <c r="EB245" s="27"/>
      <c r="EC245" s="27"/>
      <c r="ED245" s="27"/>
      <c r="EE245" s="27"/>
      <c r="EF245" s="27"/>
      <c r="EG245" s="27"/>
      <c r="EH245" s="20"/>
      <c r="EI245" s="20"/>
      <c r="EJ245" s="20"/>
      <c r="EK245" s="20"/>
      <c r="EL245" s="20"/>
      <c r="EM245" s="20"/>
      <c r="EN245" s="20"/>
      <c r="EO245" s="20"/>
      <c r="EP245" s="20"/>
    </row>
    <row r="246" spans="1:146" s="13" customFormat="1">
      <c r="A246" s="93"/>
      <c r="B246" s="94"/>
      <c r="C246" s="94"/>
      <c r="D246" s="94"/>
      <c r="E246" s="94"/>
      <c r="F246" s="94"/>
      <c r="G246" s="94"/>
      <c r="H246" s="95"/>
      <c r="I246" s="94"/>
      <c r="J246" s="96"/>
      <c r="K246" s="96"/>
      <c r="L246" s="94"/>
      <c r="M246" s="172"/>
      <c r="N246" s="94"/>
      <c r="O246" s="97"/>
      <c r="P246" s="84" t="s">
        <v>1349</v>
      </c>
      <c r="Q246" s="84" t="s">
        <v>1349</v>
      </c>
      <c r="R246" s="84" t="s">
        <v>1349</v>
      </c>
      <c r="S246" s="94"/>
      <c r="T246" s="94"/>
      <c r="U246" s="84"/>
      <c r="V246" s="94" t="s">
        <v>416</v>
      </c>
      <c r="W246" s="94" t="s">
        <v>416</v>
      </c>
      <c r="X246" s="85"/>
      <c r="Y246" s="85" t="s">
        <v>301</v>
      </c>
      <c r="Z246" s="48"/>
      <c r="AA246" s="48"/>
      <c r="AB246" s="48"/>
      <c r="AC246" s="48"/>
      <c r="AD246" s="48"/>
      <c r="AE246" s="84" t="s">
        <v>1133</v>
      </c>
      <c r="AF246" s="94"/>
      <c r="AG246" s="94" t="s">
        <v>647</v>
      </c>
      <c r="AH246" s="84" t="s">
        <v>648</v>
      </c>
      <c r="AI246" s="84" t="s">
        <v>648</v>
      </c>
      <c r="AJ246" s="84" t="s">
        <v>648</v>
      </c>
      <c r="AK246" s="84" t="s">
        <v>648</v>
      </c>
      <c r="AL246" s="48"/>
      <c r="AM246" s="48"/>
      <c r="AN246" s="48"/>
      <c r="AO246" s="84" t="s">
        <v>301</v>
      </c>
      <c r="AP246" s="94" t="s">
        <v>1133</v>
      </c>
      <c r="AQ246" s="94"/>
      <c r="AR246" s="94"/>
      <c r="AS246" s="94"/>
      <c r="AT246" s="94"/>
      <c r="AU246" s="94"/>
      <c r="AV246" s="48"/>
      <c r="AW246" s="48"/>
      <c r="AX246" s="48"/>
      <c r="AY246" s="48"/>
      <c r="AZ246" s="48"/>
      <c r="BA246" s="84" t="s">
        <v>647</v>
      </c>
      <c r="BB246" s="94"/>
      <c r="BC246" s="94"/>
      <c r="BD246" s="48"/>
      <c r="BE246" s="48"/>
      <c r="BF246" s="48"/>
      <c r="BG246" s="48"/>
      <c r="BH246" s="48"/>
      <c r="BI246" s="48"/>
      <c r="BJ246" s="48"/>
      <c r="BK246" s="48"/>
      <c r="BL246" s="48"/>
      <c r="BM246" s="48"/>
      <c r="BN246" s="48"/>
      <c r="BO246" s="84" t="s">
        <v>301</v>
      </c>
      <c r="BP246" s="84" t="s">
        <v>301</v>
      </c>
      <c r="BQ246" s="84" t="s">
        <v>301</v>
      </c>
      <c r="BR246" s="84" t="s">
        <v>1133</v>
      </c>
      <c r="BS246" s="94" t="s">
        <v>1133</v>
      </c>
      <c r="BT246" s="84" t="s">
        <v>1133</v>
      </c>
      <c r="BU246" s="94"/>
      <c r="BV246" s="94"/>
      <c r="BW246" s="94"/>
      <c r="BX246" s="94"/>
      <c r="BY246" s="94"/>
      <c r="BZ246" s="94"/>
      <c r="CA246" s="84" t="s">
        <v>301</v>
      </c>
      <c r="CB246" s="84" t="s">
        <v>301</v>
      </c>
      <c r="CC246" s="94"/>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c r="DV246" s="48"/>
      <c r="DW246" s="48"/>
      <c r="DX246" s="48"/>
      <c r="DY246" s="48"/>
      <c r="DZ246" s="48"/>
      <c r="EA246" s="48"/>
      <c r="EB246" s="48"/>
      <c r="EC246" s="48"/>
      <c r="ED246" s="48"/>
      <c r="EE246" s="48"/>
      <c r="EF246" s="48"/>
      <c r="EG246" s="48"/>
    </row>
    <row r="247" spans="1:146" s="13" customFormat="1">
      <c r="A247" s="48" t="s">
        <v>561</v>
      </c>
      <c r="B247" s="48">
        <v>1</v>
      </c>
      <c r="C247" s="48" t="s">
        <v>375</v>
      </c>
      <c r="D247" s="48" t="s">
        <v>389</v>
      </c>
      <c r="E247" s="48">
        <v>1</v>
      </c>
      <c r="F247" s="48" t="s">
        <v>486</v>
      </c>
      <c r="G247" s="48" t="s">
        <v>487</v>
      </c>
      <c r="H247" s="49"/>
      <c r="I247" s="48">
        <v>2</v>
      </c>
      <c r="J247" s="50" t="s">
        <v>441</v>
      </c>
      <c r="K247" s="50" t="s">
        <v>488</v>
      </c>
      <c r="L247" s="48" t="s">
        <v>489</v>
      </c>
      <c r="M247" s="51"/>
      <c r="N247" s="48"/>
      <c r="O247" s="53">
        <v>390</v>
      </c>
      <c r="P247" s="87"/>
      <c r="Q247" s="87"/>
      <c r="R247" s="84">
        <v>1.7</v>
      </c>
      <c r="S247" s="48">
        <v>6.25</v>
      </c>
      <c r="T247" s="8">
        <f>U247/S247</f>
        <v>0</v>
      </c>
      <c r="U247" s="84">
        <v>0</v>
      </c>
      <c r="V247" s="48"/>
      <c r="W247" s="48"/>
      <c r="X247" s="85">
        <v>0</v>
      </c>
      <c r="Y247" s="85"/>
      <c r="Z247" s="48"/>
      <c r="AA247" s="48"/>
      <c r="AB247" s="48"/>
      <c r="AC247" s="48"/>
      <c r="AD247" s="48"/>
      <c r="AE247" s="84"/>
      <c r="AF247" s="48"/>
      <c r="AG247" s="48"/>
      <c r="AH247" s="84">
        <v>0.9</v>
      </c>
      <c r="AI247" s="84">
        <v>178</v>
      </c>
      <c r="AJ247" s="84">
        <v>5.8</v>
      </c>
      <c r="AK247" s="84">
        <v>0.18</v>
      </c>
      <c r="AL247" s="48"/>
      <c r="AM247" s="48"/>
      <c r="AN247" s="48"/>
      <c r="AO247" s="84"/>
      <c r="AP247" s="48"/>
      <c r="AQ247" s="48"/>
      <c r="AR247" s="48">
        <v>0</v>
      </c>
      <c r="AS247" s="48"/>
      <c r="AT247" s="48">
        <v>0</v>
      </c>
      <c r="AU247" s="48">
        <v>0</v>
      </c>
      <c r="AV247" s="48"/>
      <c r="AW247" s="48"/>
      <c r="AX247" s="48"/>
      <c r="AY247" s="48"/>
      <c r="AZ247" s="48"/>
      <c r="BA247" s="84"/>
      <c r="BB247" s="48"/>
      <c r="BC247" s="48">
        <v>0</v>
      </c>
      <c r="BD247" s="48"/>
      <c r="BE247" s="48"/>
      <c r="BF247" s="48"/>
      <c r="BG247" s="48"/>
      <c r="BH247" s="48"/>
      <c r="BI247" s="48"/>
      <c r="BJ247" s="48"/>
      <c r="BK247" s="48"/>
      <c r="BL247" s="48"/>
      <c r="BM247" s="48"/>
      <c r="BN247" s="48"/>
      <c r="BO247" s="84">
        <v>0.05</v>
      </c>
      <c r="BP247" s="84">
        <v>0.1</v>
      </c>
      <c r="BQ247" s="84">
        <v>0.3</v>
      </c>
      <c r="BR247" s="84"/>
      <c r="BS247" s="48">
        <v>2.5999999999999999E-2</v>
      </c>
      <c r="BT247" s="84"/>
      <c r="BU247" s="48">
        <v>1</v>
      </c>
      <c r="BV247" s="48"/>
      <c r="BW247" s="48">
        <v>0</v>
      </c>
      <c r="BX247" s="48"/>
      <c r="BY247" s="48"/>
      <c r="BZ247" s="48">
        <v>0</v>
      </c>
      <c r="CA247" s="84">
        <v>0</v>
      </c>
      <c r="CB247" s="84"/>
      <c r="CC247" s="48">
        <v>0</v>
      </c>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c r="DV247" s="48"/>
      <c r="DW247" s="48"/>
      <c r="DX247" s="48"/>
      <c r="DY247" s="48"/>
      <c r="DZ247" s="48"/>
      <c r="EA247" s="48"/>
      <c r="EB247" s="48"/>
      <c r="EC247" s="48"/>
      <c r="ED247" s="48"/>
      <c r="EE247" s="48"/>
      <c r="EF247" s="48"/>
      <c r="EG247" s="48"/>
    </row>
    <row r="248" spans="1:146" s="13" customFormat="1">
      <c r="A248" s="48" t="s">
        <v>561</v>
      </c>
      <c r="B248" s="48">
        <v>2</v>
      </c>
      <c r="C248" s="48" t="s">
        <v>375</v>
      </c>
      <c r="D248" s="48" t="s">
        <v>389</v>
      </c>
      <c r="E248" s="48">
        <v>1</v>
      </c>
      <c r="F248" s="48" t="s">
        <v>486</v>
      </c>
      <c r="G248" s="48" t="s">
        <v>487</v>
      </c>
      <c r="H248" s="49"/>
      <c r="I248" s="48">
        <v>2</v>
      </c>
      <c r="J248" s="50" t="s">
        <v>456</v>
      </c>
      <c r="K248" s="50" t="s">
        <v>498</v>
      </c>
      <c r="L248" s="48" t="s">
        <v>499</v>
      </c>
      <c r="M248" s="51"/>
      <c r="N248" s="48"/>
      <c r="O248" s="53">
        <v>400</v>
      </c>
      <c r="P248" s="87"/>
      <c r="Q248" s="87"/>
      <c r="R248" s="84">
        <v>0.1</v>
      </c>
      <c r="S248" s="48">
        <v>6.25</v>
      </c>
      <c r="T248" s="8">
        <f>U248/S248</f>
        <v>0</v>
      </c>
      <c r="U248" s="84">
        <v>0</v>
      </c>
      <c r="V248" s="48"/>
      <c r="W248" s="48"/>
      <c r="X248" s="85">
        <v>0</v>
      </c>
      <c r="Y248" s="85"/>
      <c r="Z248" s="48"/>
      <c r="AA248" s="48"/>
      <c r="AB248" s="48"/>
      <c r="AC248" s="48"/>
      <c r="AD248" s="48"/>
      <c r="AE248" s="84"/>
      <c r="AF248" s="48">
        <v>0</v>
      </c>
      <c r="AG248" s="48"/>
      <c r="AH248" s="84">
        <v>0</v>
      </c>
      <c r="AI248" s="84">
        <v>0</v>
      </c>
      <c r="AJ248" s="84">
        <v>0</v>
      </c>
      <c r="AK248" s="84"/>
      <c r="AL248" s="48"/>
      <c r="AM248" s="48"/>
      <c r="AN248" s="48"/>
      <c r="AO248" s="84"/>
      <c r="AP248" s="48">
        <v>0</v>
      </c>
      <c r="AQ248" s="48"/>
      <c r="AR248" s="48">
        <v>0</v>
      </c>
      <c r="AS248" s="48"/>
      <c r="AT248" s="48"/>
      <c r="AU248" s="48">
        <v>0</v>
      </c>
      <c r="AV248" s="48"/>
      <c r="AW248" s="48"/>
      <c r="AX248" s="48"/>
      <c r="AY248" s="48"/>
      <c r="AZ248" s="48"/>
      <c r="BA248" s="84"/>
      <c r="BB248" s="48"/>
      <c r="BC248" s="48"/>
      <c r="BD248" s="48"/>
      <c r="BE248" s="48"/>
      <c r="BF248" s="48"/>
      <c r="BG248" s="48"/>
      <c r="BH248" s="48"/>
      <c r="BI248" s="48"/>
      <c r="BJ248" s="48"/>
      <c r="BK248" s="48"/>
      <c r="BL248" s="48"/>
      <c r="BM248" s="48"/>
      <c r="BN248" s="48"/>
      <c r="BO248" s="84"/>
      <c r="BP248" s="84">
        <v>0.05</v>
      </c>
      <c r="BQ248" s="84" t="s">
        <v>497</v>
      </c>
      <c r="BR248" s="84"/>
      <c r="BS248" s="48"/>
      <c r="BT248" s="84"/>
      <c r="BU248" s="48"/>
      <c r="BV248" s="48"/>
      <c r="BW248" s="48"/>
      <c r="BX248" s="48"/>
      <c r="BY248" s="48"/>
      <c r="BZ248" s="48"/>
      <c r="CA248" s="84"/>
      <c r="CB248" s="84"/>
      <c r="CC248" s="48">
        <v>0</v>
      </c>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row>
    <row r="249" spans="1:146" s="19" customFormat="1" ht="14.25" customHeight="1">
      <c r="A249" s="86" t="s">
        <v>561</v>
      </c>
      <c r="B249" s="48" t="s">
        <v>646</v>
      </c>
      <c r="C249" s="48"/>
      <c r="D249" s="48"/>
      <c r="E249" s="48">
        <v>1</v>
      </c>
      <c r="F249" s="48" t="s">
        <v>486</v>
      </c>
      <c r="G249" s="48" t="s">
        <v>487</v>
      </c>
      <c r="H249" s="49"/>
      <c r="I249" s="48"/>
      <c r="J249" s="50"/>
      <c r="K249" s="50"/>
      <c r="L249" s="48"/>
      <c r="M249" s="51">
        <f>R249+U249+X249+Y249+AE249+AG249+AH249</f>
        <v>100</v>
      </c>
      <c r="N249" s="52"/>
      <c r="O249" s="53">
        <f>AVERAGE(O247:O248)</f>
        <v>395</v>
      </c>
      <c r="P249" s="87">
        <f>U249*17+X249*37+Y249*17+AG249*29+AE249*8</f>
        <v>1677.05</v>
      </c>
      <c r="Q249" s="87">
        <f>(U249*4)+(X249*9)+(Y249*4)+(AG249*7)+(AE249*2)</f>
        <v>394.59999999999997</v>
      </c>
      <c r="R249" s="88">
        <f>AVERAGE(R247:R248)</f>
        <v>0.9</v>
      </c>
      <c r="S249" s="48">
        <v>6.25</v>
      </c>
      <c r="T249" s="52">
        <f>AVERAGE(T247:T248)</f>
        <v>0</v>
      </c>
      <c r="U249" s="89">
        <f>S249*T249</f>
        <v>0</v>
      </c>
      <c r="V249" s="52">
        <f>U249</f>
        <v>0</v>
      </c>
      <c r="W249" s="7">
        <v>0</v>
      </c>
      <c r="X249" s="98">
        <f>AVERAGE(X247:X248)</f>
        <v>0</v>
      </c>
      <c r="Y249" s="66">
        <f>100-R249-U249-X249-AE249-AH249</f>
        <v>98.649999999999991</v>
      </c>
      <c r="Z249" s="52"/>
      <c r="AA249" s="23"/>
      <c r="AB249" s="23"/>
      <c r="AC249" s="23"/>
      <c r="AD249" s="23"/>
      <c r="AE249" s="88">
        <f>AE248</f>
        <v>0</v>
      </c>
      <c r="AF249" s="51"/>
      <c r="AG249" s="23">
        <v>0</v>
      </c>
      <c r="AH249" s="88">
        <f>AVERAGE(AH247:AH248)</f>
        <v>0.45</v>
      </c>
      <c r="AI249" s="88">
        <f>AVERAGE(AI247:AI248)</f>
        <v>89</v>
      </c>
      <c r="AJ249" s="88">
        <f>AVERAGE(AJ247:AJ248)</f>
        <v>2.9</v>
      </c>
      <c r="AK249" s="88">
        <f>AVERAGE(AK247:AK248)</f>
        <v>0.18</v>
      </c>
      <c r="AL249" s="52"/>
      <c r="AM249" s="52"/>
      <c r="AN249" s="26"/>
      <c r="AO249" s="89">
        <f>AR249+(AS249/12)</f>
        <v>0</v>
      </c>
      <c r="AP249" s="27"/>
      <c r="AQ249" s="52"/>
      <c r="AR249" s="52">
        <f>AVERAGE(AR247:AR248)</f>
        <v>0</v>
      </c>
      <c r="AS249" s="52">
        <f>AU249</f>
        <v>0</v>
      </c>
      <c r="AT249" s="27"/>
      <c r="AU249" s="52">
        <f>AVERAGE(AU247:AU248)</f>
        <v>0</v>
      </c>
      <c r="AV249" s="27"/>
      <c r="AW249" s="27"/>
      <c r="AX249" s="48"/>
      <c r="AY249" s="27"/>
      <c r="AZ249" s="27"/>
      <c r="BA249" s="67">
        <v>0</v>
      </c>
      <c r="BB249" s="27"/>
      <c r="BC249" s="23"/>
      <c r="BD249" s="25"/>
      <c r="BE249" s="25"/>
      <c r="BF249" s="25"/>
      <c r="BG249" s="25"/>
      <c r="BH249" s="92"/>
      <c r="BI249" s="26"/>
      <c r="BJ249" s="26"/>
      <c r="BK249" s="26"/>
      <c r="BL249" s="26"/>
      <c r="BM249" s="26"/>
      <c r="BN249" s="27"/>
      <c r="BO249" s="89">
        <f>AVERAGE(BO247:BO248)</f>
        <v>0.05</v>
      </c>
      <c r="BP249" s="89">
        <f>AVERAGE(BP247:BP248)</f>
        <v>7.5000000000000011E-2</v>
      </c>
      <c r="BQ249" s="89">
        <f>AVERAGE(BQ247:BQ248)</f>
        <v>0.3</v>
      </c>
      <c r="BR249" s="68">
        <f>BS249</f>
        <v>2.5999999999999999E-2</v>
      </c>
      <c r="BS249" s="26">
        <f>BS247</f>
        <v>2.5999999999999999E-2</v>
      </c>
      <c r="BT249" s="69">
        <v>1</v>
      </c>
      <c r="BU249" s="26"/>
      <c r="BV249" s="27">
        <f>BV248</f>
        <v>0</v>
      </c>
      <c r="BW249" s="27"/>
      <c r="BX249" s="27"/>
      <c r="BY249" s="27"/>
      <c r="BZ249" s="23"/>
      <c r="CA249" s="71">
        <v>0</v>
      </c>
      <c r="CB249" s="71">
        <f>CC249</f>
        <v>0</v>
      </c>
      <c r="CC249" s="52">
        <f>AVERAGE(CC247:CC248)</f>
        <v>0</v>
      </c>
      <c r="CD249" s="25"/>
      <c r="CE249" s="25"/>
      <c r="CF249" s="25"/>
      <c r="CG249" s="23"/>
      <c r="CH249" s="25"/>
      <c r="CI249" s="25"/>
      <c r="CJ249" s="27"/>
      <c r="CK249" s="26"/>
      <c r="CL249" s="26"/>
      <c r="CM249" s="26"/>
      <c r="CN249" s="26"/>
      <c r="CO249" s="24"/>
      <c r="CP249" s="24"/>
      <c r="CQ249" s="25"/>
      <c r="CR249" s="24"/>
      <c r="CS249" s="25"/>
      <c r="CT249" s="24"/>
      <c r="CU249" s="25"/>
      <c r="CV249" s="25"/>
      <c r="CW249" s="25"/>
      <c r="CX249" s="26"/>
      <c r="CY249" s="26"/>
      <c r="CZ249" s="24"/>
      <c r="DA249" s="25"/>
      <c r="DB249" s="26"/>
      <c r="DC249" s="25"/>
      <c r="DD249" s="25"/>
      <c r="DE249" s="25"/>
      <c r="DF249" s="26"/>
      <c r="DG249" s="26"/>
      <c r="DH249" s="25"/>
      <c r="DI249" s="25"/>
      <c r="DJ249" s="25"/>
      <c r="DK249" s="25"/>
      <c r="DL249" s="25"/>
      <c r="DM249" s="26"/>
      <c r="DN249" s="26"/>
      <c r="DO249" s="25"/>
      <c r="DP249" s="27"/>
      <c r="DQ249" s="27"/>
      <c r="DR249" s="27"/>
      <c r="DS249" s="27"/>
      <c r="DT249" s="27"/>
      <c r="DU249" s="27"/>
      <c r="DV249" s="27"/>
      <c r="DW249" s="27"/>
      <c r="DX249" s="27"/>
      <c r="DY249" s="27"/>
      <c r="DZ249" s="27"/>
      <c r="EA249" s="27"/>
      <c r="EB249" s="27"/>
      <c r="EC249" s="27"/>
      <c r="ED249" s="27"/>
      <c r="EE249" s="27"/>
      <c r="EF249" s="27"/>
      <c r="EG249" s="27"/>
      <c r="EH249" s="20"/>
      <c r="EI249" s="20"/>
      <c r="EJ249" s="20"/>
      <c r="EK249" s="20"/>
      <c r="EL249" s="20"/>
      <c r="EM249" s="20"/>
      <c r="EN249" s="20"/>
      <c r="EO249" s="20"/>
      <c r="EP249" s="20"/>
    </row>
    <row r="250" spans="1:146" s="13" customFormat="1">
      <c r="A250" s="93"/>
      <c r="B250" s="94"/>
      <c r="C250" s="94"/>
      <c r="D250" s="94"/>
      <c r="E250" s="94"/>
      <c r="F250" s="94"/>
      <c r="G250" s="94"/>
      <c r="H250" s="95"/>
      <c r="I250" s="94"/>
      <c r="J250" s="96"/>
      <c r="K250" s="96"/>
      <c r="L250" s="94"/>
      <c r="M250" s="172"/>
      <c r="N250" s="94"/>
      <c r="O250" s="97"/>
      <c r="P250" s="84" t="s">
        <v>1349</v>
      </c>
      <c r="Q250" s="84" t="s">
        <v>1349</v>
      </c>
      <c r="R250" s="84" t="s">
        <v>1349</v>
      </c>
      <c r="S250" s="94"/>
      <c r="T250" s="94"/>
      <c r="U250" s="84"/>
      <c r="V250" s="94" t="s">
        <v>416</v>
      </c>
      <c r="W250" s="94" t="s">
        <v>416</v>
      </c>
      <c r="X250" s="85"/>
      <c r="Y250" s="85" t="s">
        <v>301</v>
      </c>
      <c r="Z250" s="48"/>
      <c r="AA250" s="48"/>
      <c r="AB250" s="48"/>
      <c r="AC250" s="48"/>
      <c r="AD250" s="48"/>
      <c r="AE250" s="84" t="s">
        <v>648</v>
      </c>
      <c r="AF250" s="94"/>
      <c r="AG250" s="94" t="s">
        <v>647</v>
      </c>
      <c r="AH250" s="84" t="s">
        <v>648</v>
      </c>
      <c r="AI250" s="84" t="s">
        <v>648</v>
      </c>
      <c r="AJ250" s="84" t="s">
        <v>648</v>
      </c>
      <c r="AK250" s="84" t="s">
        <v>1134</v>
      </c>
      <c r="AL250" s="48"/>
      <c r="AM250" s="48"/>
      <c r="AN250" s="48"/>
      <c r="AO250" s="84" t="s">
        <v>301</v>
      </c>
      <c r="AP250" s="94"/>
      <c r="AQ250" s="94"/>
      <c r="AR250" s="94"/>
      <c r="AS250" s="94"/>
      <c r="AT250" s="94"/>
      <c r="AU250" s="94"/>
      <c r="AV250" s="48"/>
      <c r="AW250" s="48"/>
      <c r="AX250" s="48"/>
      <c r="AY250" s="48"/>
      <c r="AZ250" s="48"/>
      <c r="BA250" s="84" t="s">
        <v>1135</v>
      </c>
      <c r="BB250" s="94"/>
      <c r="BC250" s="94"/>
      <c r="BD250" s="48"/>
      <c r="BE250" s="48"/>
      <c r="BF250" s="48"/>
      <c r="BG250" s="48"/>
      <c r="BH250" s="48"/>
      <c r="BI250" s="48"/>
      <c r="BJ250" s="48"/>
      <c r="BK250" s="48"/>
      <c r="BL250" s="48"/>
      <c r="BM250" s="48"/>
      <c r="BN250" s="48"/>
      <c r="BO250" s="84" t="s">
        <v>1134</v>
      </c>
      <c r="BP250" s="84" t="s">
        <v>301</v>
      </c>
      <c r="BQ250" s="84" t="s">
        <v>1134</v>
      </c>
      <c r="BR250" s="84" t="s">
        <v>1134</v>
      </c>
      <c r="BS250" s="94" t="s">
        <v>1134</v>
      </c>
      <c r="BT250" s="84" t="s">
        <v>1134</v>
      </c>
      <c r="BU250" s="94"/>
      <c r="BV250" s="94"/>
      <c r="BW250" s="94"/>
      <c r="BX250" s="94"/>
      <c r="BY250" s="94"/>
      <c r="BZ250" s="94"/>
      <c r="CA250" s="84" t="s">
        <v>1135</v>
      </c>
      <c r="CB250" s="84" t="s">
        <v>301</v>
      </c>
      <c r="CC250" s="94"/>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row>
    <row r="251" spans="1:146" s="13" customFormat="1">
      <c r="A251" s="48" t="s">
        <v>562</v>
      </c>
      <c r="B251" s="48">
        <v>1</v>
      </c>
      <c r="C251" s="48" t="s">
        <v>375</v>
      </c>
      <c r="D251" s="48" t="s">
        <v>389</v>
      </c>
      <c r="E251" s="48">
        <v>1</v>
      </c>
      <c r="F251" s="48" t="s">
        <v>490</v>
      </c>
      <c r="G251" s="48" t="s">
        <v>491</v>
      </c>
      <c r="H251" s="49" t="s">
        <v>492</v>
      </c>
      <c r="I251" s="48">
        <v>2</v>
      </c>
      <c r="J251" s="50" t="s">
        <v>493</v>
      </c>
      <c r="K251" s="50" t="s">
        <v>494</v>
      </c>
      <c r="L251" s="48" t="s">
        <v>495</v>
      </c>
      <c r="M251" s="51"/>
      <c r="N251" s="48"/>
      <c r="O251" s="53">
        <v>353</v>
      </c>
      <c r="P251" s="87"/>
      <c r="Q251" s="87"/>
      <c r="R251" s="84">
        <v>10.199999999999999</v>
      </c>
      <c r="S251" s="48">
        <v>6.25</v>
      </c>
      <c r="T251" s="8">
        <f>U251/S251</f>
        <v>0.20800000000000002</v>
      </c>
      <c r="U251" s="84">
        <v>1.3</v>
      </c>
      <c r="V251" s="48"/>
      <c r="W251" s="48"/>
      <c r="X251" s="85">
        <v>0.2</v>
      </c>
      <c r="Y251" s="85"/>
      <c r="Z251" s="48"/>
      <c r="AA251" s="48"/>
      <c r="AB251" s="48"/>
      <c r="AC251" s="48"/>
      <c r="AD251" s="48"/>
      <c r="AE251" s="84"/>
      <c r="AF251" s="48"/>
      <c r="AG251" s="48"/>
      <c r="AH251" s="84">
        <v>1.7</v>
      </c>
      <c r="AI251" s="84">
        <v>187</v>
      </c>
      <c r="AJ251" s="84">
        <v>2.7</v>
      </c>
      <c r="AK251" s="84"/>
      <c r="AL251" s="48"/>
      <c r="AM251" s="48"/>
      <c r="AN251" s="48"/>
      <c r="AO251" s="84"/>
      <c r="AP251" s="48"/>
      <c r="AQ251" s="48"/>
      <c r="AR251" s="48">
        <v>0</v>
      </c>
      <c r="AS251" s="48"/>
      <c r="AT251" s="48"/>
      <c r="AU251" s="48">
        <v>0</v>
      </c>
      <c r="AV251" s="48"/>
      <c r="AW251" s="48"/>
      <c r="AX251" s="48"/>
      <c r="AY251" s="48"/>
      <c r="AZ251" s="48"/>
      <c r="BA251" s="84"/>
      <c r="BB251" s="48"/>
      <c r="BC251" s="48"/>
      <c r="BD251" s="48"/>
      <c r="BE251" s="48"/>
      <c r="BF251" s="48"/>
      <c r="BG251" s="48"/>
      <c r="BH251" s="48"/>
      <c r="BI251" s="48"/>
      <c r="BJ251" s="48"/>
      <c r="BK251" s="48"/>
      <c r="BL251" s="48"/>
      <c r="BM251" s="48"/>
      <c r="BN251" s="48"/>
      <c r="BO251" s="84">
        <v>0.04</v>
      </c>
      <c r="BP251" s="84">
        <v>0.01</v>
      </c>
      <c r="BQ251" s="84">
        <v>0.5</v>
      </c>
      <c r="BR251" s="84"/>
      <c r="BS251" s="48"/>
      <c r="BT251" s="84"/>
      <c r="BU251" s="48"/>
      <c r="BV251" s="48"/>
      <c r="BW251" s="48"/>
      <c r="BX251" s="48"/>
      <c r="BY251" s="48"/>
      <c r="BZ251" s="48"/>
      <c r="CA251" s="84"/>
      <c r="CB251" s="84"/>
      <c r="CC251" s="48">
        <v>0</v>
      </c>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c r="DV251" s="48"/>
      <c r="DW251" s="48"/>
      <c r="DX251" s="48"/>
      <c r="DY251" s="48"/>
      <c r="DZ251" s="48"/>
      <c r="EA251" s="48"/>
      <c r="EB251" s="48"/>
      <c r="EC251" s="48"/>
      <c r="ED251" s="48"/>
      <c r="EE251" s="48"/>
      <c r="EF251" s="48"/>
      <c r="EG251" s="48"/>
    </row>
    <row r="252" spans="1:146" s="13" customFormat="1">
      <c r="A252" s="48" t="s">
        <v>562</v>
      </c>
      <c r="B252" s="48">
        <v>2</v>
      </c>
      <c r="C252" s="48" t="s">
        <v>375</v>
      </c>
      <c r="D252" s="48" t="s">
        <v>389</v>
      </c>
      <c r="E252" s="48">
        <v>1</v>
      </c>
      <c r="F252" s="48" t="s">
        <v>490</v>
      </c>
      <c r="G252" s="48" t="s">
        <v>491</v>
      </c>
      <c r="H252" s="49"/>
      <c r="I252" s="48">
        <v>2</v>
      </c>
      <c r="J252" s="50" t="s">
        <v>456</v>
      </c>
      <c r="K252" s="50" t="s">
        <v>496</v>
      </c>
      <c r="L252" s="48" t="s">
        <v>495</v>
      </c>
      <c r="M252" s="51"/>
      <c r="N252" s="48"/>
      <c r="O252" s="53">
        <v>398</v>
      </c>
      <c r="P252" s="87"/>
      <c r="Q252" s="87"/>
      <c r="R252" s="84">
        <v>0.7</v>
      </c>
      <c r="S252" s="48">
        <v>6.25</v>
      </c>
      <c r="T252" s="8">
        <f>U252/S252</f>
        <v>1.6E-2</v>
      </c>
      <c r="U252" s="84">
        <v>0.1</v>
      </c>
      <c r="V252" s="48"/>
      <c r="W252" s="48"/>
      <c r="X252" s="85">
        <v>0.3</v>
      </c>
      <c r="Y252" s="85"/>
      <c r="Z252" s="48"/>
      <c r="AA252" s="48"/>
      <c r="AB252" s="48"/>
      <c r="AC252" s="48"/>
      <c r="AD252" s="48"/>
      <c r="AE252" s="84"/>
      <c r="AF252" s="48">
        <v>0.2</v>
      </c>
      <c r="AG252" s="48"/>
      <c r="AH252" s="84">
        <v>0.2</v>
      </c>
      <c r="AI252" s="84">
        <v>148</v>
      </c>
      <c r="AJ252" s="84">
        <v>0.4</v>
      </c>
      <c r="AK252" s="84"/>
      <c r="AL252" s="48"/>
      <c r="AM252" s="48"/>
      <c r="AN252" s="48"/>
      <c r="AO252" s="84"/>
      <c r="AP252" s="48">
        <v>0</v>
      </c>
      <c r="AQ252" s="48"/>
      <c r="AR252" s="48">
        <v>0</v>
      </c>
      <c r="AS252" s="48"/>
      <c r="AT252" s="48"/>
      <c r="AU252" s="48">
        <v>0</v>
      </c>
      <c r="AV252" s="48"/>
      <c r="AW252" s="48"/>
      <c r="AX252" s="48"/>
      <c r="AY252" s="48"/>
      <c r="AZ252" s="48"/>
      <c r="BA252" s="84"/>
      <c r="BB252" s="48"/>
      <c r="BC252" s="48"/>
      <c r="BD252" s="48"/>
      <c r="BE252" s="48"/>
      <c r="BF252" s="48"/>
      <c r="BG252" s="48"/>
      <c r="BH252" s="48"/>
      <c r="BI252" s="48"/>
      <c r="BJ252" s="48"/>
      <c r="BK252" s="48"/>
      <c r="BL252" s="48"/>
      <c r="BM252" s="48"/>
      <c r="BN252" s="48"/>
      <c r="BO252" s="84" t="s">
        <v>497</v>
      </c>
      <c r="BP252" s="84">
        <v>0.05</v>
      </c>
      <c r="BQ252" s="84" t="s">
        <v>497</v>
      </c>
      <c r="BR252" s="84"/>
      <c r="BS252" s="48"/>
      <c r="BT252" s="84"/>
      <c r="BU252" s="48"/>
      <c r="BV252" s="48"/>
      <c r="BW252" s="48"/>
      <c r="BX252" s="48"/>
      <c r="BY252" s="48"/>
      <c r="BZ252" s="48"/>
      <c r="CA252" s="84"/>
      <c r="CB252" s="84"/>
      <c r="CC252" s="48">
        <v>0</v>
      </c>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48"/>
      <c r="EC252" s="48"/>
      <c r="ED252" s="48"/>
      <c r="EE252" s="48"/>
      <c r="EF252" s="48"/>
      <c r="EG252" s="48"/>
    </row>
    <row r="253" spans="1:146" s="19" customFormat="1" ht="14.25" customHeight="1">
      <c r="A253" s="86" t="s">
        <v>562</v>
      </c>
      <c r="B253" s="48" t="s">
        <v>646</v>
      </c>
      <c r="C253" s="48"/>
      <c r="D253" s="48"/>
      <c r="E253" s="48">
        <v>1</v>
      </c>
      <c r="F253" s="48" t="s">
        <v>490</v>
      </c>
      <c r="G253" s="48" t="s">
        <v>491</v>
      </c>
      <c r="H253" s="49" t="s">
        <v>492</v>
      </c>
      <c r="I253" s="48"/>
      <c r="J253" s="50"/>
      <c r="K253" s="50"/>
      <c r="L253" s="48"/>
      <c r="M253" s="51">
        <f>R253+U253+X253+Y253+AE253+AG253+AH253</f>
        <v>100</v>
      </c>
      <c r="N253" s="52"/>
      <c r="O253" s="53">
        <f>AVERAGE(O251:O252)</f>
        <v>375.5</v>
      </c>
      <c r="P253" s="87">
        <f>U253*17+X253*37+Y253*17+AG253*29+AE253*8</f>
        <v>1594.3999999999999</v>
      </c>
      <c r="Q253" s="87">
        <f>(U253*4)+(X253*9)+(Y253*4)+(AG253*7)+(AE253*2)</f>
        <v>375.24999999999994</v>
      </c>
      <c r="R253" s="88">
        <f>AVERAGE(R251:R252)</f>
        <v>5.4499999999999993</v>
      </c>
      <c r="S253" s="48">
        <v>6.25</v>
      </c>
      <c r="T253" s="52">
        <f>AVERAGE(T251:T252)</f>
        <v>0.11200000000000002</v>
      </c>
      <c r="U253" s="89">
        <f>S253*T253</f>
        <v>0.70000000000000007</v>
      </c>
      <c r="V253" s="52">
        <f>U253</f>
        <v>0.70000000000000007</v>
      </c>
      <c r="W253" s="7">
        <v>0</v>
      </c>
      <c r="X253" s="98">
        <f>AVERAGE(X251:X252)</f>
        <v>0.25</v>
      </c>
      <c r="Y253" s="66">
        <f>100-R253-U253-X253-AE253-AH253</f>
        <v>92.449999999999989</v>
      </c>
      <c r="Z253" s="52"/>
      <c r="AA253" s="23"/>
      <c r="AB253" s="23"/>
      <c r="AC253" s="23"/>
      <c r="AD253" s="23"/>
      <c r="AE253" s="88">
        <v>0.2</v>
      </c>
      <c r="AF253" s="51"/>
      <c r="AG253" s="23">
        <v>0</v>
      </c>
      <c r="AH253" s="88">
        <f>AVERAGE(AH251:AH252)</f>
        <v>0.95</v>
      </c>
      <c r="AI253" s="88">
        <f>AVERAGE(AI251:AI252)</f>
        <v>167.5</v>
      </c>
      <c r="AJ253" s="88">
        <f>AVERAGE(AJ251:AJ252)</f>
        <v>1.55</v>
      </c>
      <c r="AK253" s="88">
        <v>0.33</v>
      </c>
      <c r="AL253" s="52"/>
      <c r="AM253" s="52"/>
      <c r="AN253" s="26"/>
      <c r="AO253" s="89">
        <f>AR253+(AS253/12)</f>
        <v>0</v>
      </c>
      <c r="AP253" s="27"/>
      <c r="AQ253" s="52"/>
      <c r="AR253" s="52">
        <f>AVERAGE(AR251:AR252)</f>
        <v>0</v>
      </c>
      <c r="AS253" s="52">
        <f>AU253</f>
        <v>0</v>
      </c>
      <c r="AT253" s="27"/>
      <c r="AU253" s="52">
        <f>AVERAGE(AU251:AU252)</f>
        <v>0</v>
      </c>
      <c r="AV253" s="27"/>
      <c r="AW253" s="27"/>
      <c r="AX253" s="48"/>
      <c r="AY253" s="27"/>
      <c r="AZ253" s="27"/>
      <c r="BA253" s="67">
        <v>0</v>
      </c>
      <c r="BB253" s="27"/>
      <c r="BC253" s="23"/>
      <c r="BD253" s="25"/>
      <c r="BE253" s="25"/>
      <c r="BF253" s="25"/>
      <c r="BG253" s="25"/>
      <c r="BH253" s="92"/>
      <c r="BI253" s="26"/>
      <c r="BJ253" s="26"/>
      <c r="BK253" s="26"/>
      <c r="BL253" s="26"/>
      <c r="BM253" s="26"/>
      <c r="BN253" s="27"/>
      <c r="BO253" s="89">
        <f>AVERAGE(BO251:BO252)</f>
        <v>0.04</v>
      </c>
      <c r="BP253" s="89">
        <f>AVERAGE(BP251:BP252)</f>
        <v>3.0000000000000002E-2</v>
      </c>
      <c r="BQ253" s="89">
        <f>AVERAGE(BQ251:BQ252)</f>
        <v>0.5</v>
      </c>
      <c r="BR253" s="84">
        <v>4.1000000000000002E-2</v>
      </c>
      <c r="BS253" s="26"/>
      <c r="BT253" s="69">
        <v>1</v>
      </c>
      <c r="BU253" s="26"/>
      <c r="BV253" s="27"/>
      <c r="BW253" s="27"/>
      <c r="BX253" s="27"/>
      <c r="BY253" s="27"/>
      <c r="BZ253" s="23"/>
      <c r="CA253" s="71">
        <v>0</v>
      </c>
      <c r="CB253" s="71">
        <f>CC253</f>
        <v>0</v>
      </c>
      <c r="CC253" s="52">
        <f>AVERAGE(CC251:CC252)</f>
        <v>0</v>
      </c>
      <c r="CD253" s="25"/>
      <c r="CE253" s="25"/>
      <c r="CF253" s="25"/>
      <c r="CG253" s="23"/>
      <c r="CH253" s="25"/>
      <c r="CI253" s="25"/>
      <c r="CJ253" s="27"/>
      <c r="CK253" s="26"/>
      <c r="CL253" s="26"/>
      <c r="CM253" s="26"/>
      <c r="CN253" s="26"/>
      <c r="CO253" s="24"/>
      <c r="CP253" s="24"/>
      <c r="CQ253" s="25"/>
      <c r="CR253" s="24"/>
      <c r="CS253" s="25"/>
      <c r="CT253" s="24"/>
      <c r="CU253" s="25"/>
      <c r="CV253" s="25"/>
      <c r="CW253" s="25"/>
      <c r="CX253" s="26"/>
      <c r="CY253" s="26"/>
      <c r="CZ253" s="24"/>
      <c r="DA253" s="25"/>
      <c r="DB253" s="26"/>
      <c r="DC253" s="25"/>
      <c r="DD253" s="25"/>
      <c r="DE253" s="25"/>
      <c r="DF253" s="26"/>
      <c r="DG253" s="26"/>
      <c r="DH253" s="25"/>
      <c r="DI253" s="25"/>
      <c r="DJ253" s="25"/>
      <c r="DK253" s="25"/>
      <c r="DL253" s="25"/>
      <c r="DM253" s="26"/>
      <c r="DN253" s="26"/>
      <c r="DO253" s="25"/>
      <c r="DP253" s="27"/>
      <c r="DQ253" s="27"/>
      <c r="DR253" s="27"/>
      <c r="DS253" s="27"/>
      <c r="DT253" s="27"/>
      <c r="DU253" s="27"/>
      <c r="DV253" s="27"/>
      <c r="DW253" s="27"/>
      <c r="DX253" s="27"/>
      <c r="DY253" s="27"/>
      <c r="DZ253" s="27"/>
      <c r="EA253" s="27"/>
      <c r="EB253" s="27"/>
      <c r="EC253" s="27"/>
      <c r="ED253" s="27"/>
      <c r="EE253" s="27"/>
      <c r="EF253" s="27"/>
      <c r="EG253" s="27"/>
      <c r="EH253" s="20"/>
      <c r="EI253" s="20"/>
      <c r="EJ253" s="20"/>
      <c r="EK253" s="20"/>
      <c r="EL253" s="20"/>
      <c r="EM253" s="20"/>
      <c r="EN253" s="20"/>
      <c r="EO253" s="20"/>
      <c r="EP253" s="20"/>
    </row>
    <row r="254" spans="1:146" s="13" customFormat="1">
      <c r="A254" s="93"/>
      <c r="B254" s="94"/>
      <c r="C254" s="94"/>
      <c r="D254" s="94"/>
      <c r="E254" s="94"/>
      <c r="F254" s="94"/>
      <c r="G254" s="94"/>
      <c r="H254" s="95"/>
      <c r="I254" s="94"/>
      <c r="J254" s="96"/>
      <c r="K254" s="96"/>
      <c r="L254" s="94"/>
      <c r="M254" s="172"/>
      <c r="N254" s="94"/>
      <c r="O254" s="97"/>
      <c r="P254" s="84" t="s">
        <v>1349</v>
      </c>
      <c r="Q254" s="84" t="s">
        <v>1349</v>
      </c>
      <c r="R254" s="84" t="s">
        <v>1349</v>
      </c>
      <c r="S254" s="94"/>
      <c r="T254" s="94"/>
      <c r="U254" s="84"/>
      <c r="V254" s="94" t="s">
        <v>416</v>
      </c>
      <c r="W254" s="94" t="s">
        <v>416</v>
      </c>
      <c r="X254" s="85"/>
      <c r="Y254" s="85" t="s">
        <v>301</v>
      </c>
      <c r="Z254" s="48"/>
      <c r="AA254" s="48"/>
      <c r="AB254" s="48"/>
      <c r="AC254" s="48"/>
      <c r="AD254" s="48"/>
      <c r="AE254" s="84" t="s">
        <v>648</v>
      </c>
      <c r="AF254" s="94"/>
      <c r="AG254" s="94" t="s">
        <v>647</v>
      </c>
      <c r="AH254" s="84" t="s">
        <v>648</v>
      </c>
      <c r="AI254" s="84" t="s">
        <v>648</v>
      </c>
      <c r="AJ254" s="84" t="s">
        <v>648</v>
      </c>
      <c r="AK254" s="84" t="s">
        <v>1478</v>
      </c>
      <c r="AL254" s="48"/>
      <c r="AM254" s="48"/>
      <c r="AN254" s="48"/>
      <c r="AO254" s="84" t="s">
        <v>301</v>
      </c>
      <c r="AP254" s="94"/>
      <c r="AQ254" s="94"/>
      <c r="AR254" s="94"/>
      <c r="AS254" s="94"/>
      <c r="AT254" s="94"/>
      <c r="AU254" s="94"/>
      <c r="AV254" s="48"/>
      <c r="AW254" s="48"/>
      <c r="AX254" s="48"/>
      <c r="AY254" s="48"/>
      <c r="AZ254" s="48"/>
      <c r="BA254" s="84" t="s">
        <v>1478</v>
      </c>
      <c r="BB254" s="94"/>
      <c r="BC254" s="94"/>
      <c r="BD254" s="48"/>
      <c r="BE254" s="48"/>
      <c r="BF254" s="48"/>
      <c r="BG254" s="48"/>
      <c r="BH254" s="48"/>
      <c r="BI254" s="48"/>
      <c r="BJ254" s="48"/>
      <c r="BK254" s="48"/>
      <c r="BL254" s="48"/>
      <c r="BM254" s="48"/>
      <c r="BN254" s="48"/>
      <c r="BO254" s="84" t="s">
        <v>1136</v>
      </c>
      <c r="BP254" s="84" t="s">
        <v>301</v>
      </c>
      <c r="BQ254" s="84" t="s">
        <v>1136</v>
      </c>
      <c r="BR254" s="84" t="s">
        <v>1478</v>
      </c>
      <c r="BS254" s="94"/>
      <c r="BT254" s="84" t="s">
        <v>1478</v>
      </c>
      <c r="BU254" s="94"/>
      <c r="BV254" s="94"/>
      <c r="BW254" s="94"/>
      <c r="BX254" s="94"/>
      <c r="BY254" s="94"/>
      <c r="BZ254" s="94"/>
      <c r="CA254" s="84" t="s">
        <v>1478</v>
      </c>
      <c r="CB254" s="84" t="s">
        <v>301</v>
      </c>
      <c r="CC254" s="94"/>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48"/>
      <c r="EC254" s="48"/>
      <c r="ED254" s="48"/>
      <c r="EE254" s="48"/>
      <c r="EF254" s="48"/>
      <c r="EG254" s="48"/>
    </row>
    <row r="255" spans="1:146" s="13" customFormat="1">
      <c r="A255" s="48" t="s">
        <v>563</v>
      </c>
      <c r="B255" s="48">
        <v>1</v>
      </c>
      <c r="C255" s="48" t="s">
        <v>375</v>
      </c>
      <c r="D255" s="48" t="s">
        <v>389</v>
      </c>
      <c r="E255" s="48">
        <v>1</v>
      </c>
      <c r="F255" s="48" t="s">
        <v>500</v>
      </c>
      <c r="G255" s="48" t="s">
        <v>1137</v>
      </c>
      <c r="H255" s="49"/>
      <c r="I255" s="48">
        <v>2</v>
      </c>
      <c r="J255" s="50" t="s">
        <v>439</v>
      </c>
      <c r="K255" s="50" t="s">
        <v>502</v>
      </c>
      <c r="L255" s="48" t="s">
        <v>503</v>
      </c>
      <c r="M255" s="51"/>
      <c r="N255" s="48"/>
      <c r="O255" s="53">
        <v>619</v>
      </c>
      <c r="P255" s="87"/>
      <c r="Q255" s="87"/>
      <c r="R255" s="84">
        <v>2.2999999999999998</v>
      </c>
      <c r="S255" s="48">
        <v>6.25</v>
      </c>
      <c r="T255" s="8">
        <f>U255/S255</f>
        <v>8.1920000000000002</v>
      </c>
      <c r="U255" s="84">
        <v>51.2</v>
      </c>
      <c r="V255" s="48"/>
      <c r="W255" s="48"/>
      <c r="X255" s="85">
        <v>46</v>
      </c>
      <c r="Y255" s="85"/>
      <c r="Z255" s="48"/>
      <c r="AA255" s="48"/>
      <c r="AB255" s="48"/>
      <c r="AC255" s="48"/>
      <c r="AD255" s="48"/>
      <c r="AE255" s="84"/>
      <c r="AF255" s="48">
        <v>0</v>
      </c>
      <c r="AG255" s="48"/>
      <c r="AH255" s="84">
        <v>0.7</v>
      </c>
      <c r="AI255" s="84">
        <v>19</v>
      </c>
      <c r="AJ255" s="84">
        <v>2</v>
      </c>
      <c r="AK255" s="84"/>
      <c r="AL255" s="48"/>
      <c r="AM255" s="48"/>
      <c r="AN255" s="48"/>
      <c r="AO255" s="84"/>
      <c r="AP255" s="48"/>
      <c r="AQ255" s="48"/>
      <c r="AR255" s="48"/>
      <c r="AS255" s="48"/>
      <c r="AT255" s="48"/>
      <c r="AU255" s="48"/>
      <c r="AV255" s="48"/>
      <c r="AW255" s="48"/>
      <c r="AX255" s="48"/>
      <c r="AY255" s="48"/>
      <c r="AZ255" s="48"/>
      <c r="BA255" s="84"/>
      <c r="BB255" s="48"/>
      <c r="BC255" s="48"/>
      <c r="BD255" s="48"/>
      <c r="BE255" s="48"/>
      <c r="BF255" s="48"/>
      <c r="BG255" s="48"/>
      <c r="BH255" s="48"/>
      <c r="BI255" s="48"/>
      <c r="BJ255" s="48"/>
      <c r="BK255" s="48"/>
      <c r="BL255" s="48"/>
      <c r="BM255" s="48"/>
      <c r="BN255" s="48"/>
      <c r="BO255" s="84">
        <v>0.02</v>
      </c>
      <c r="BP255" s="84">
        <v>0.14000000000000001</v>
      </c>
      <c r="BQ255" s="84">
        <v>2</v>
      </c>
      <c r="BR255" s="84"/>
      <c r="BS255" s="48"/>
      <c r="BT255" s="84"/>
      <c r="BU255" s="48"/>
      <c r="BV255" s="48"/>
      <c r="BW255" s="48"/>
      <c r="BX255" s="48"/>
      <c r="BY255" s="48"/>
      <c r="BZ255" s="48"/>
      <c r="CA255" s="84"/>
      <c r="CB255" s="84"/>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48"/>
      <c r="EC255" s="48"/>
      <c r="ED255" s="48"/>
      <c r="EE255" s="48"/>
      <c r="EF255" s="48"/>
      <c r="EG255" s="48"/>
    </row>
    <row r="256" spans="1:146" s="19" customFormat="1" ht="14.25" customHeight="1">
      <c r="A256" s="86" t="s">
        <v>563</v>
      </c>
      <c r="B256" s="48" t="s">
        <v>646</v>
      </c>
      <c r="C256" s="48"/>
      <c r="D256" s="48"/>
      <c r="E256" s="48">
        <v>1</v>
      </c>
      <c r="F256" s="48" t="s">
        <v>500</v>
      </c>
      <c r="G256" s="48" t="s">
        <v>1137</v>
      </c>
      <c r="H256" s="49"/>
      <c r="I256" s="48"/>
      <c r="J256" s="50"/>
      <c r="K256" s="50"/>
      <c r="L256" s="48"/>
      <c r="M256" s="51">
        <f>R256+U256+X256+Y256+AE256+AG256+AH256</f>
        <v>100</v>
      </c>
      <c r="N256" s="52"/>
      <c r="O256" s="53">
        <f>AVERAGE(O255:O255)</f>
        <v>619</v>
      </c>
      <c r="P256" s="87">
        <f>U256*17+X256*37+Y256*17+AG256*29+AE256*8</f>
        <v>2569</v>
      </c>
      <c r="Q256" s="87">
        <f>(U256*4)+(X256*9)+(Y256*4)+(AG256*7)+(AE256*2)</f>
        <v>618</v>
      </c>
      <c r="R256" s="88">
        <f>AVERAGE(R255:R255)</f>
        <v>2.2999999999999998</v>
      </c>
      <c r="S256" s="48">
        <v>6.25</v>
      </c>
      <c r="T256" s="52">
        <f>AVERAGE(T255:T255)</f>
        <v>8.1920000000000002</v>
      </c>
      <c r="U256" s="89">
        <f>S256*T256</f>
        <v>51.2</v>
      </c>
      <c r="V256" s="52">
        <v>0</v>
      </c>
      <c r="W256" s="7">
        <f>U256</f>
        <v>51.2</v>
      </c>
      <c r="X256" s="98">
        <f>AVERAGE(X255:X255)</f>
        <v>46</v>
      </c>
      <c r="Y256" s="66">
        <f>100-R256-U256-X256-AE256-AH256</f>
        <v>-0.19999999999999996</v>
      </c>
      <c r="Z256" s="52"/>
      <c r="AA256" s="23"/>
      <c r="AB256" s="23"/>
      <c r="AC256" s="23"/>
      <c r="AD256" s="23"/>
      <c r="AE256" s="88">
        <v>0</v>
      </c>
      <c r="AF256" s="51"/>
      <c r="AG256" s="23">
        <v>0</v>
      </c>
      <c r="AH256" s="88">
        <f>AVERAGE(AH255:AH255)</f>
        <v>0.7</v>
      </c>
      <c r="AI256" s="88">
        <f>AVERAGE(AI255:AI255)</f>
        <v>19</v>
      </c>
      <c r="AJ256" s="88">
        <f>AVERAGE(AJ255:AJ255)</f>
        <v>2</v>
      </c>
      <c r="AK256" s="88">
        <v>0.6</v>
      </c>
      <c r="AL256" s="52"/>
      <c r="AM256" s="52"/>
      <c r="AN256" s="26"/>
      <c r="AO256" s="89">
        <v>26</v>
      </c>
      <c r="AP256" s="27"/>
      <c r="AQ256" s="52"/>
      <c r="AR256" s="52"/>
      <c r="AS256" s="52"/>
      <c r="AT256" s="27"/>
      <c r="AU256" s="52"/>
      <c r="AV256" s="27"/>
      <c r="AW256" s="27"/>
      <c r="AX256" s="48"/>
      <c r="AY256" s="27"/>
      <c r="AZ256" s="27"/>
      <c r="BA256" s="67">
        <v>69</v>
      </c>
      <c r="BB256" s="27"/>
      <c r="BC256" s="23"/>
      <c r="BD256" s="25"/>
      <c r="BE256" s="25"/>
      <c r="BF256" s="25"/>
      <c r="BG256" s="25"/>
      <c r="BH256" s="92"/>
      <c r="BI256" s="26"/>
      <c r="BJ256" s="26"/>
      <c r="BK256" s="26"/>
      <c r="BL256" s="26"/>
      <c r="BM256" s="26"/>
      <c r="BN256" s="27"/>
      <c r="BO256" s="89">
        <f>AVERAGE(BO255:BO255)</f>
        <v>0.02</v>
      </c>
      <c r="BP256" s="89">
        <f>AVERAGE(BP255:BP255)</f>
        <v>0.14000000000000001</v>
      </c>
      <c r="BQ256" s="89">
        <f>AVERAGE(BQ255:BQ255)</f>
        <v>2</v>
      </c>
      <c r="BR256" s="84">
        <v>0.14299999999999999</v>
      </c>
      <c r="BS256" s="26"/>
      <c r="BT256" s="69">
        <v>0</v>
      </c>
      <c r="BU256" s="26"/>
      <c r="BV256" s="27"/>
      <c r="BW256" s="27"/>
      <c r="BX256" s="27"/>
      <c r="BY256" s="27"/>
      <c r="BZ256" s="23"/>
      <c r="CA256" s="71">
        <v>0.67</v>
      </c>
      <c r="CB256" s="71">
        <v>0</v>
      </c>
      <c r="CC256" s="52"/>
      <c r="CD256" s="25"/>
      <c r="CE256" s="25"/>
      <c r="CF256" s="25"/>
      <c r="CG256" s="23"/>
      <c r="CH256" s="25"/>
      <c r="CI256" s="25"/>
      <c r="CJ256" s="27"/>
      <c r="CK256" s="26"/>
      <c r="CL256" s="26"/>
      <c r="CM256" s="26"/>
      <c r="CN256" s="26"/>
      <c r="CO256" s="24"/>
      <c r="CP256" s="24"/>
      <c r="CQ256" s="25"/>
      <c r="CR256" s="24"/>
      <c r="CS256" s="25"/>
      <c r="CT256" s="24"/>
      <c r="CU256" s="25"/>
      <c r="CV256" s="25"/>
      <c r="CW256" s="25"/>
      <c r="CX256" s="26"/>
      <c r="CY256" s="26"/>
      <c r="CZ256" s="24"/>
      <c r="DA256" s="25"/>
      <c r="DB256" s="26"/>
      <c r="DC256" s="25"/>
      <c r="DD256" s="25"/>
      <c r="DE256" s="25"/>
      <c r="DF256" s="26"/>
      <c r="DG256" s="26"/>
      <c r="DH256" s="25"/>
      <c r="DI256" s="25"/>
      <c r="DJ256" s="25"/>
      <c r="DK256" s="25"/>
      <c r="DL256" s="25"/>
      <c r="DM256" s="26"/>
      <c r="DN256" s="26"/>
      <c r="DO256" s="25"/>
      <c r="DP256" s="27"/>
      <c r="DQ256" s="27"/>
      <c r="DR256" s="27"/>
      <c r="DS256" s="27"/>
      <c r="DT256" s="27"/>
      <c r="DU256" s="27"/>
      <c r="DV256" s="27"/>
      <c r="DW256" s="27"/>
      <c r="DX256" s="27"/>
      <c r="DY256" s="27"/>
      <c r="DZ256" s="27"/>
      <c r="EA256" s="27"/>
      <c r="EB256" s="27"/>
      <c r="EC256" s="27"/>
      <c r="ED256" s="27"/>
      <c r="EE256" s="27"/>
      <c r="EF256" s="27"/>
      <c r="EG256" s="27"/>
      <c r="EH256" s="20"/>
      <c r="EI256" s="20"/>
      <c r="EJ256" s="20"/>
      <c r="EK256" s="20"/>
      <c r="EL256" s="20"/>
      <c r="EM256" s="20"/>
      <c r="EN256" s="20"/>
      <c r="EO256" s="20"/>
      <c r="EP256" s="20"/>
    </row>
    <row r="257" spans="1:146" s="13" customFormat="1">
      <c r="A257" s="93"/>
      <c r="B257" s="94"/>
      <c r="C257" s="94"/>
      <c r="D257" s="94"/>
      <c r="E257" s="94"/>
      <c r="F257" s="94"/>
      <c r="G257" s="94"/>
      <c r="H257" s="95"/>
      <c r="I257" s="94"/>
      <c r="J257" s="96"/>
      <c r="K257" s="96"/>
      <c r="L257" s="94"/>
      <c r="M257" s="172"/>
      <c r="N257" s="94"/>
      <c r="O257" s="97"/>
      <c r="P257" s="84" t="s">
        <v>1349</v>
      </c>
      <c r="Q257" s="84" t="s">
        <v>1349</v>
      </c>
      <c r="R257" s="84" t="s">
        <v>1349</v>
      </c>
      <c r="S257" s="94"/>
      <c r="T257" s="94"/>
      <c r="U257" s="84"/>
      <c r="V257" s="94" t="s">
        <v>416</v>
      </c>
      <c r="W257" s="94" t="s">
        <v>416</v>
      </c>
      <c r="X257" s="85"/>
      <c r="Y257" s="85" t="s">
        <v>301</v>
      </c>
      <c r="Z257" s="48"/>
      <c r="AA257" s="48"/>
      <c r="AB257" s="48"/>
      <c r="AC257" s="48"/>
      <c r="AD257" s="48"/>
      <c r="AE257" s="84" t="s">
        <v>301</v>
      </c>
      <c r="AF257" s="94"/>
      <c r="AG257" s="94" t="s">
        <v>647</v>
      </c>
      <c r="AH257" s="84" t="s">
        <v>1260</v>
      </c>
      <c r="AI257" s="84" t="s">
        <v>1260</v>
      </c>
      <c r="AJ257" s="84" t="s">
        <v>1260</v>
      </c>
      <c r="AK257" s="84" t="s">
        <v>1281</v>
      </c>
      <c r="AL257" s="48"/>
      <c r="AM257" s="48"/>
      <c r="AN257" s="48"/>
      <c r="AO257" s="84" t="s">
        <v>1281</v>
      </c>
      <c r="AP257" s="94"/>
      <c r="AQ257" s="94"/>
      <c r="AR257" s="94"/>
      <c r="AS257" s="94"/>
      <c r="AT257" s="94"/>
      <c r="AU257" s="94"/>
      <c r="AV257" s="48"/>
      <c r="AW257" s="48"/>
      <c r="AX257" s="48"/>
      <c r="AY257" s="48"/>
      <c r="AZ257" s="48"/>
      <c r="BA257" s="84" t="s">
        <v>1281</v>
      </c>
      <c r="BB257" s="94"/>
      <c r="BC257" s="94"/>
      <c r="BD257" s="48"/>
      <c r="BE257" s="48"/>
      <c r="BF257" s="48"/>
      <c r="BG257" s="48"/>
      <c r="BH257" s="48"/>
      <c r="BI257" s="48"/>
      <c r="BJ257" s="48"/>
      <c r="BK257" s="48"/>
      <c r="BL257" s="48"/>
      <c r="BM257" s="48"/>
      <c r="BN257" s="48"/>
      <c r="BO257" s="84" t="s">
        <v>301</v>
      </c>
      <c r="BP257" s="84" t="s">
        <v>301</v>
      </c>
      <c r="BQ257" s="84" t="s">
        <v>301</v>
      </c>
      <c r="BR257" s="84" t="s">
        <v>1281</v>
      </c>
      <c r="BS257" s="94"/>
      <c r="BT257" s="84" t="s">
        <v>1281</v>
      </c>
      <c r="BU257" s="94"/>
      <c r="BV257" s="94"/>
      <c r="BW257" s="94"/>
      <c r="BX257" s="94"/>
      <c r="BY257" s="94"/>
      <c r="BZ257" s="94"/>
      <c r="CA257" s="84" t="s">
        <v>1281</v>
      </c>
      <c r="CB257" s="84" t="s">
        <v>1281</v>
      </c>
      <c r="CC257" s="94"/>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c r="EC257" s="48"/>
      <c r="ED257" s="48"/>
      <c r="EE257" s="48"/>
      <c r="EF257" s="48"/>
      <c r="EG257" s="48"/>
    </row>
    <row r="258" spans="1:146" s="13" customFormat="1">
      <c r="A258" s="48" t="s">
        <v>564</v>
      </c>
      <c r="B258" s="48">
        <v>1</v>
      </c>
      <c r="C258" s="48" t="s">
        <v>375</v>
      </c>
      <c r="D258" s="48" t="s">
        <v>389</v>
      </c>
      <c r="E258" s="48">
        <v>1</v>
      </c>
      <c r="F258" s="48" t="s">
        <v>504</v>
      </c>
      <c r="G258" s="48" t="s">
        <v>1138</v>
      </c>
      <c r="H258" s="49"/>
      <c r="I258" s="48">
        <v>1</v>
      </c>
      <c r="J258" s="50" t="s">
        <v>441</v>
      </c>
      <c r="K258" s="50" t="s">
        <v>505</v>
      </c>
      <c r="L258" s="48" t="s">
        <v>506</v>
      </c>
      <c r="M258" s="51"/>
      <c r="N258" s="48"/>
      <c r="O258" s="53">
        <v>139</v>
      </c>
      <c r="P258" s="87"/>
      <c r="Q258" s="87"/>
      <c r="R258" s="84">
        <v>73</v>
      </c>
      <c r="S258" s="48">
        <v>6.25</v>
      </c>
      <c r="T258" s="8">
        <f>U258/S258</f>
        <v>3.04</v>
      </c>
      <c r="U258" s="84">
        <v>19</v>
      </c>
      <c r="V258" s="48"/>
      <c r="W258" s="48"/>
      <c r="X258" s="85">
        <v>7</v>
      </c>
      <c r="Y258" s="85"/>
      <c r="Z258" s="48"/>
      <c r="AA258" s="48"/>
      <c r="AB258" s="48"/>
      <c r="AC258" s="48"/>
      <c r="AD258" s="48"/>
      <c r="AE258" s="84"/>
      <c r="AF258" s="48"/>
      <c r="AG258" s="48"/>
      <c r="AH258" s="84">
        <v>1</v>
      </c>
      <c r="AI258" s="84">
        <v>7</v>
      </c>
      <c r="AJ258" s="84">
        <v>0.96</v>
      </c>
      <c r="AK258" s="84">
        <v>2.5</v>
      </c>
      <c r="AL258" s="48"/>
      <c r="AM258" s="48"/>
      <c r="AN258" s="48"/>
      <c r="AO258" s="84"/>
      <c r="AP258" s="48"/>
      <c r="AQ258" s="48"/>
      <c r="AR258" s="48">
        <v>2</v>
      </c>
      <c r="AS258" s="48"/>
      <c r="AT258" s="48">
        <v>0</v>
      </c>
      <c r="AU258" s="48">
        <v>0</v>
      </c>
      <c r="AV258" s="48"/>
      <c r="AW258" s="48"/>
      <c r="AX258" s="48"/>
      <c r="AY258" s="48"/>
      <c r="AZ258" s="48"/>
      <c r="BA258" s="84"/>
      <c r="BB258" s="48"/>
      <c r="BC258" s="48"/>
      <c r="BD258" s="48"/>
      <c r="BE258" s="48"/>
      <c r="BF258" s="48"/>
      <c r="BG258" s="48"/>
      <c r="BH258" s="48"/>
      <c r="BI258" s="48"/>
      <c r="BJ258" s="48"/>
      <c r="BK258" s="48"/>
      <c r="BL258" s="48"/>
      <c r="BM258" s="48"/>
      <c r="BN258" s="48"/>
      <c r="BO258" s="84">
        <v>0.9</v>
      </c>
      <c r="BP258" s="84">
        <v>0.18</v>
      </c>
      <c r="BQ258" s="84">
        <v>4.4000000000000004</v>
      </c>
      <c r="BR258" s="84"/>
      <c r="BS258" s="48">
        <v>0.41499999999999998</v>
      </c>
      <c r="BT258" s="84">
        <v>5</v>
      </c>
      <c r="BU258" s="48"/>
      <c r="BV258" s="48"/>
      <c r="BW258" s="48">
        <v>0</v>
      </c>
      <c r="BX258" s="48"/>
      <c r="BY258" s="48"/>
      <c r="BZ258" s="48">
        <v>2.6</v>
      </c>
      <c r="CA258" s="84">
        <v>0.84</v>
      </c>
      <c r="CB258" s="84"/>
      <c r="CC258" s="48">
        <v>1</v>
      </c>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48"/>
      <c r="EA258" s="48"/>
      <c r="EB258" s="48"/>
      <c r="EC258" s="48"/>
      <c r="ED258" s="48"/>
      <c r="EE258" s="48"/>
      <c r="EF258" s="48"/>
      <c r="EG258" s="48"/>
    </row>
    <row r="259" spans="1:146" s="13" customFormat="1">
      <c r="A259" s="48" t="s">
        <v>564</v>
      </c>
      <c r="B259" s="48">
        <v>2</v>
      </c>
      <c r="C259" s="48" t="s">
        <v>375</v>
      </c>
      <c r="D259" s="48" t="s">
        <v>389</v>
      </c>
      <c r="E259" s="48">
        <v>1</v>
      </c>
      <c r="F259" s="48" t="s">
        <v>504</v>
      </c>
      <c r="G259" s="48" t="s">
        <v>968</v>
      </c>
      <c r="H259" s="48"/>
      <c r="I259" s="48">
        <v>1</v>
      </c>
      <c r="J259" s="50" t="s">
        <v>651</v>
      </c>
      <c r="K259" s="50">
        <v>265</v>
      </c>
      <c r="L259" s="48" t="s">
        <v>969</v>
      </c>
      <c r="M259" s="51"/>
      <c r="N259" s="48">
        <v>442.82</v>
      </c>
      <c r="O259" s="53">
        <v>104.74</v>
      </c>
      <c r="P259" s="87"/>
      <c r="Q259" s="87"/>
      <c r="R259" s="84">
        <v>74.7</v>
      </c>
      <c r="S259" s="48">
        <v>6.25</v>
      </c>
      <c r="T259" s="8">
        <f>U259/S259</f>
        <v>3.52</v>
      </c>
      <c r="U259" s="84">
        <v>22</v>
      </c>
      <c r="V259" s="48"/>
      <c r="W259" s="48"/>
      <c r="X259" s="85">
        <v>1.86</v>
      </c>
      <c r="Y259" s="85"/>
      <c r="Z259" s="48"/>
      <c r="AA259" s="48"/>
      <c r="AB259" s="48"/>
      <c r="AC259" s="48"/>
      <c r="AD259" s="48"/>
      <c r="AE259" s="84"/>
      <c r="AF259" s="48">
        <v>0</v>
      </c>
      <c r="AG259" s="48"/>
      <c r="AH259" s="84"/>
      <c r="AI259" s="84">
        <v>3.2</v>
      </c>
      <c r="AJ259" s="84">
        <v>1.0900000000000001</v>
      </c>
      <c r="AK259" s="84">
        <v>2</v>
      </c>
      <c r="AL259" s="48"/>
      <c r="AM259" s="48"/>
      <c r="AN259" s="48"/>
      <c r="AO259" s="84"/>
      <c r="AP259" s="48">
        <v>6</v>
      </c>
      <c r="AQ259" s="48"/>
      <c r="AR259" s="48">
        <v>6</v>
      </c>
      <c r="AS259" s="48"/>
      <c r="AT259" s="48"/>
      <c r="AU259" s="48"/>
      <c r="AV259" s="48"/>
      <c r="AW259" s="48"/>
      <c r="AX259" s="48"/>
      <c r="AY259" s="48"/>
      <c r="AZ259" s="48"/>
      <c r="BA259" s="84"/>
      <c r="BB259" s="48"/>
      <c r="BC259" s="48"/>
      <c r="BD259" s="48"/>
      <c r="BE259" s="48"/>
      <c r="BF259" s="48"/>
      <c r="BG259" s="48"/>
      <c r="BH259" s="48"/>
      <c r="BI259" s="48"/>
      <c r="BJ259" s="48"/>
      <c r="BK259" s="48"/>
      <c r="BL259" s="48"/>
      <c r="BM259" s="48"/>
      <c r="BN259" s="48"/>
      <c r="BO259" s="84">
        <v>0.9</v>
      </c>
      <c r="BP259" s="84">
        <v>0.23</v>
      </c>
      <c r="BQ259" s="84"/>
      <c r="BR259" s="84"/>
      <c r="BS259" s="48">
        <v>0.56499999999999995</v>
      </c>
      <c r="BT259" s="84"/>
      <c r="BU259" s="48"/>
      <c r="BV259" s="48"/>
      <c r="BW259" s="48">
        <v>2.5</v>
      </c>
      <c r="BX259" s="48"/>
      <c r="BY259" s="48"/>
      <c r="BZ259" s="48">
        <v>5</v>
      </c>
      <c r="CA259" s="84">
        <v>2.04</v>
      </c>
      <c r="CB259" s="84"/>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c r="EC259" s="48"/>
      <c r="ED259" s="48"/>
      <c r="EE259" s="48"/>
      <c r="EF259" s="48"/>
      <c r="EG259" s="48"/>
    </row>
    <row r="260" spans="1:146" s="13" customFormat="1">
      <c r="A260" s="48" t="s">
        <v>564</v>
      </c>
      <c r="B260" s="48">
        <v>3</v>
      </c>
      <c r="C260" s="48" t="s">
        <v>375</v>
      </c>
      <c r="D260" s="48" t="s">
        <v>389</v>
      </c>
      <c r="E260" s="48">
        <v>1</v>
      </c>
      <c r="F260" s="48" t="s">
        <v>504</v>
      </c>
      <c r="G260" s="48" t="s">
        <v>970</v>
      </c>
      <c r="H260" s="48"/>
      <c r="I260" s="48">
        <v>1</v>
      </c>
      <c r="J260" s="50" t="s">
        <v>651</v>
      </c>
      <c r="K260" s="50">
        <v>273</v>
      </c>
      <c r="L260" s="48" t="s">
        <v>971</v>
      </c>
      <c r="M260" s="51"/>
      <c r="N260" s="48">
        <v>374</v>
      </c>
      <c r="O260" s="53">
        <v>88</v>
      </c>
      <c r="P260" s="87"/>
      <c r="Q260" s="87"/>
      <c r="R260" s="84">
        <v>74.95</v>
      </c>
      <c r="S260" s="48">
        <v>6.25</v>
      </c>
      <c r="T260" s="8">
        <f>U260/S260</f>
        <v>3.52</v>
      </c>
      <c r="U260" s="84">
        <v>22</v>
      </c>
      <c r="V260" s="48"/>
      <c r="W260" s="48"/>
      <c r="X260" s="85">
        <v>2</v>
      </c>
      <c r="Y260" s="85"/>
      <c r="Z260" s="48"/>
      <c r="AA260" s="48"/>
      <c r="AB260" s="48"/>
      <c r="AC260" s="48"/>
      <c r="AD260" s="48"/>
      <c r="AE260" s="84"/>
      <c r="AF260" s="48">
        <v>0</v>
      </c>
      <c r="AG260" s="48"/>
      <c r="AH260" s="84"/>
      <c r="AI260" s="84">
        <v>2.25</v>
      </c>
      <c r="AJ260" s="84"/>
      <c r="AK260" s="84"/>
      <c r="AL260" s="48"/>
      <c r="AM260" s="48"/>
      <c r="AN260" s="48"/>
      <c r="AO260" s="84"/>
      <c r="AP260" s="48"/>
      <c r="AQ260" s="48"/>
      <c r="AR260" s="48"/>
      <c r="AS260" s="48"/>
      <c r="AT260" s="48"/>
      <c r="AU260" s="48"/>
      <c r="AV260" s="48"/>
      <c r="AW260" s="48"/>
      <c r="AX260" s="48"/>
      <c r="AY260" s="48"/>
      <c r="AZ260" s="48"/>
      <c r="BA260" s="84"/>
      <c r="BB260" s="48"/>
      <c r="BC260" s="48"/>
      <c r="BD260" s="48"/>
      <c r="BE260" s="48"/>
      <c r="BF260" s="48"/>
      <c r="BG260" s="48"/>
      <c r="BH260" s="48"/>
      <c r="BI260" s="48"/>
      <c r="BJ260" s="48"/>
      <c r="BK260" s="48"/>
      <c r="BL260" s="48"/>
      <c r="BM260" s="48"/>
      <c r="BN260" s="48"/>
      <c r="BO260" s="84"/>
      <c r="BP260" s="84"/>
      <c r="BQ260" s="84"/>
      <c r="BR260" s="84"/>
      <c r="BS260" s="48"/>
      <c r="BT260" s="84"/>
      <c r="BU260" s="48"/>
      <c r="BV260" s="48"/>
      <c r="BW260" s="48"/>
      <c r="BX260" s="48"/>
      <c r="BY260" s="48"/>
      <c r="BZ260" s="48"/>
      <c r="CA260" s="84"/>
      <c r="CB260" s="84"/>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c r="EC260" s="48"/>
      <c r="ED260" s="48"/>
      <c r="EE260" s="48"/>
      <c r="EF260" s="48"/>
      <c r="EG260" s="48"/>
    </row>
    <row r="261" spans="1:146" s="19" customFormat="1" ht="14.25" customHeight="1">
      <c r="A261" s="86" t="s">
        <v>564</v>
      </c>
      <c r="B261" s="48" t="s">
        <v>646</v>
      </c>
      <c r="C261" s="48"/>
      <c r="D261" s="48"/>
      <c r="E261" s="48">
        <v>1</v>
      </c>
      <c r="F261" s="48" t="s">
        <v>504</v>
      </c>
      <c r="G261" s="48" t="s">
        <v>1139</v>
      </c>
      <c r="H261" s="49"/>
      <c r="I261" s="48"/>
      <c r="J261" s="50"/>
      <c r="K261" s="50"/>
      <c r="L261" s="48"/>
      <c r="M261" s="51">
        <f>R261+U261+X261+Y261+AE261+AG261+AH261</f>
        <v>100</v>
      </c>
      <c r="N261" s="52">
        <f>AVERAGE(N258:N260)</f>
        <v>408.40999999999997</v>
      </c>
      <c r="O261" s="53">
        <f>AVERAGE(O258:O260)</f>
        <v>110.58</v>
      </c>
      <c r="P261" s="87">
        <f>U261*17+X261*37+Y261*17+AG261*29+AE261*8</f>
        <v>493.71666666666687</v>
      </c>
      <c r="Q261" s="87">
        <f>(U261*4)+(X261*9)+(Y261*4)+(AG261*7)+(AE261*2)</f>
        <v>117.23333333333338</v>
      </c>
      <c r="R261" s="88">
        <f>AVERAGE(R258:R260)</f>
        <v>74.216666666666654</v>
      </c>
      <c r="S261" s="48">
        <v>6.25</v>
      </c>
      <c r="T261" s="52">
        <f>AVERAGE(T258:T260)</f>
        <v>3.36</v>
      </c>
      <c r="U261" s="89">
        <f>S261*T261</f>
        <v>21</v>
      </c>
      <c r="V261" s="52">
        <v>0</v>
      </c>
      <c r="W261" s="7">
        <f>U261</f>
        <v>21</v>
      </c>
      <c r="X261" s="98">
        <f>AVERAGE(X258:X260)</f>
        <v>3.6199999999999997</v>
      </c>
      <c r="Y261" s="66">
        <f>100-R261-U261-X261-AE261-AH261</f>
        <v>0.16333333333334599</v>
      </c>
      <c r="Z261" s="52"/>
      <c r="AA261" s="23"/>
      <c r="AB261" s="23"/>
      <c r="AC261" s="23"/>
      <c r="AD261" s="23"/>
      <c r="AE261" s="88">
        <f>AF261</f>
        <v>0</v>
      </c>
      <c r="AF261" s="51">
        <f>AVERAGE(AF258:AF260)</f>
        <v>0</v>
      </c>
      <c r="AG261" s="23">
        <v>0</v>
      </c>
      <c r="AH261" s="88">
        <f>AVERAGE(AH258:AH260)</f>
        <v>1</v>
      </c>
      <c r="AI261" s="88">
        <f>AVERAGE(AI258:AI260)</f>
        <v>4.1499999999999995</v>
      </c>
      <c r="AJ261" s="88">
        <f>AVERAGE(AJ258:AJ260)</f>
        <v>1.0249999999999999</v>
      </c>
      <c r="AK261" s="88">
        <f>AVERAGE(AK258:AK260)</f>
        <v>2.25</v>
      </c>
      <c r="AL261" s="52"/>
      <c r="AM261" s="52"/>
      <c r="AN261" s="26"/>
      <c r="AO261" s="89">
        <f>AR261+(AS261/12)</f>
        <v>4</v>
      </c>
      <c r="AP261" s="27"/>
      <c r="AQ261" s="52"/>
      <c r="AR261" s="52">
        <f>AVERAGE(AR258:AR260)</f>
        <v>4</v>
      </c>
      <c r="AS261" s="52">
        <f>AU261</f>
        <v>0</v>
      </c>
      <c r="AT261" s="27"/>
      <c r="AU261" s="52">
        <f>AVERAGE(AU258:AU260)</f>
        <v>0</v>
      </c>
      <c r="AV261" s="27"/>
      <c r="AW261" s="27"/>
      <c r="AX261" s="48"/>
      <c r="AY261" s="27"/>
      <c r="AZ261" s="27"/>
      <c r="BA261" s="67">
        <v>69</v>
      </c>
      <c r="BB261" s="27"/>
      <c r="BC261" s="23"/>
      <c r="BD261" s="25"/>
      <c r="BE261" s="25"/>
      <c r="BF261" s="25"/>
      <c r="BG261" s="25"/>
      <c r="BH261" s="92"/>
      <c r="BI261" s="26"/>
      <c r="BJ261" s="26"/>
      <c r="BK261" s="26"/>
      <c r="BL261" s="26"/>
      <c r="BM261" s="26"/>
      <c r="BN261" s="27"/>
      <c r="BO261" s="89">
        <f>AVERAGE(BO258:BO260)</f>
        <v>0.9</v>
      </c>
      <c r="BP261" s="89">
        <f>AVERAGE(BP258:BP260)</f>
        <v>0.20500000000000002</v>
      </c>
      <c r="BQ261" s="89">
        <f>AVERAGE(BQ258:BQ260)</f>
        <v>4.4000000000000004</v>
      </c>
      <c r="BR261" s="89">
        <f>BS261</f>
        <v>0.49</v>
      </c>
      <c r="BS261" s="52">
        <f>AVERAGE(BS258:BS260)</f>
        <v>0.49</v>
      </c>
      <c r="BT261" s="84">
        <v>5</v>
      </c>
      <c r="BU261" s="26"/>
      <c r="BV261" s="48"/>
      <c r="BW261" s="48">
        <f>AVERAGE(BW258:BW260)</f>
        <v>1.25</v>
      </c>
      <c r="BX261" s="48"/>
      <c r="BY261" s="48"/>
      <c r="BZ261" s="23"/>
      <c r="CA261" s="71">
        <f>AVERAGE(CA258:CA260)</f>
        <v>1.44</v>
      </c>
      <c r="CB261" s="71">
        <f>CC261</f>
        <v>1</v>
      </c>
      <c r="CC261" s="52">
        <f>AVERAGE(CC258:CC260)</f>
        <v>1</v>
      </c>
      <c r="CD261" s="25"/>
      <c r="CE261" s="25"/>
      <c r="CF261" s="25"/>
      <c r="CG261" s="23"/>
      <c r="CH261" s="25"/>
      <c r="CI261" s="25"/>
      <c r="CJ261" s="27"/>
      <c r="CK261" s="26"/>
      <c r="CL261" s="26"/>
      <c r="CM261" s="26"/>
      <c r="CN261" s="26"/>
      <c r="CO261" s="24"/>
      <c r="CP261" s="24"/>
      <c r="CQ261" s="25"/>
      <c r="CR261" s="24"/>
      <c r="CS261" s="25"/>
      <c r="CT261" s="24"/>
      <c r="CU261" s="25"/>
      <c r="CV261" s="25"/>
      <c r="CW261" s="25"/>
      <c r="CX261" s="26"/>
      <c r="CY261" s="26"/>
      <c r="CZ261" s="24"/>
      <c r="DA261" s="25"/>
      <c r="DB261" s="26"/>
      <c r="DC261" s="25"/>
      <c r="DD261" s="25"/>
      <c r="DE261" s="25"/>
      <c r="DF261" s="26"/>
      <c r="DG261" s="26"/>
      <c r="DH261" s="25"/>
      <c r="DI261" s="25"/>
      <c r="DJ261" s="25"/>
      <c r="DK261" s="25"/>
      <c r="DL261" s="25"/>
      <c r="DM261" s="26"/>
      <c r="DN261" s="26"/>
      <c r="DO261" s="25"/>
      <c r="DP261" s="27"/>
      <c r="DQ261" s="27"/>
      <c r="DR261" s="27"/>
      <c r="DS261" s="27"/>
      <c r="DT261" s="27"/>
      <c r="DU261" s="27"/>
      <c r="DV261" s="27"/>
      <c r="DW261" s="27"/>
      <c r="DX261" s="27"/>
      <c r="DY261" s="27"/>
      <c r="DZ261" s="27"/>
      <c r="EA261" s="27"/>
      <c r="EB261" s="27"/>
      <c r="EC261" s="27"/>
      <c r="ED261" s="27"/>
      <c r="EE261" s="27"/>
      <c r="EF261" s="27"/>
      <c r="EG261" s="27"/>
      <c r="EH261" s="20"/>
      <c r="EI261" s="20"/>
      <c r="EJ261" s="20"/>
      <c r="EK261" s="20"/>
      <c r="EL261" s="20"/>
      <c r="EM261" s="20"/>
      <c r="EN261" s="20"/>
      <c r="EO261" s="20"/>
      <c r="EP261" s="20"/>
    </row>
    <row r="262" spans="1:146" s="13" customFormat="1">
      <c r="A262" s="93"/>
      <c r="B262" s="94"/>
      <c r="C262" s="94"/>
      <c r="D262" s="94"/>
      <c r="E262" s="94"/>
      <c r="F262" s="94"/>
      <c r="G262" s="94"/>
      <c r="H262" s="95"/>
      <c r="I262" s="94"/>
      <c r="J262" s="96"/>
      <c r="K262" s="96"/>
      <c r="L262" s="94"/>
      <c r="M262" s="172"/>
      <c r="N262" s="94"/>
      <c r="O262" s="97"/>
      <c r="P262" s="84" t="s">
        <v>1349</v>
      </c>
      <c r="Q262" s="84" t="s">
        <v>1349</v>
      </c>
      <c r="R262" s="84" t="s">
        <v>1349</v>
      </c>
      <c r="S262" s="94"/>
      <c r="T262" s="94"/>
      <c r="U262" s="84"/>
      <c r="V262" s="94" t="s">
        <v>416</v>
      </c>
      <c r="W262" s="94" t="s">
        <v>416</v>
      </c>
      <c r="X262" s="85"/>
      <c r="Y262" s="85" t="s">
        <v>301</v>
      </c>
      <c r="Z262" s="48"/>
      <c r="AA262" s="48"/>
      <c r="AB262" s="48"/>
      <c r="AC262" s="48"/>
      <c r="AD262" s="48"/>
      <c r="AE262" s="84" t="s">
        <v>648</v>
      </c>
      <c r="AF262" s="94"/>
      <c r="AG262" s="94" t="s">
        <v>647</v>
      </c>
      <c r="AH262" s="84" t="s">
        <v>648</v>
      </c>
      <c r="AI262" s="84" t="s">
        <v>648</v>
      </c>
      <c r="AJ262" s="84" t="s">
        <v>648</v>
      </c>
      <c r="AK262" s="84" t="s">
        <v>648</v>
      </c>
      <c r="AL262" s="48"/>
      <c r="AM262" s="48"/>
      <c r="AN262" s="48"/>
      <c r="AO262" s="84" t="s">
        <v>301</v>
      </c>
      <c r="AP262" s="94"/>
      <c r="AQ262" s="94"/>
      <c r="AR262" s="94"/>
      <c r="AS262" s="94" t="s">
        <v>301</v>
      </c>
      <c r="AT262" s="94"/>
      <c r="AU262" s="94"/>
      <c r="AV262" s="48"/>
      <c r="AW262" s="48"/>
      <c r="AX262" s="48"/>
      <c r="AY262" s="48"/>
      <c r="AZ262" s="48"/>
      <c r="BA262" s="84" t="s">
        <v>1281</v>
      </c>
      <c r="BB262" s="94"/>
      <c r="BC262" s="94"/>
      <c r="BD262" s="48"/>
      <c r="BE262" s="48"/>
      <c r="BF262" s="48"/>
      <c r="BG262" s="48"/>
      <c r="BH262" s="48"/>
      <c r="BI262" s="48"/>
      <c r="BJ262" s="48"/>
      <c r="BK262" s="48"/>
      <c r="BL262" s="48"/>
      <c r="BM262" s="48"/>
      <c r="BN262" s="48"/>
      <c r="BO262" s="84" t="s">
        <v>301</v>
      </c>
      <c r="BP262" s="84" t="s">
        <v>301</v>
      </c>
      <c r="BQ262" s="84" t="s">
        <v>301</v>
      </c>
      <c r="BR262" s="84" t="s">
        <v>301</v>
      </c>
      <c r="BS262" s="94"/>
      <c r="BT262" s="84" t="s">
        <v>1282</v>
      </c>
      <c r="BU262" s="94"/>
      <c r="BV262" s="94"/>
      <c r="BW262" s="94"/>
      <c r="BX262" s="94"/>
      <c r="BY262" s="94"/>
      <c r="BZ262" s="94"/>
      <c r="CA262" s="84" t="s">
        <v>301</v>
      </c>
      <c r="CB262" s="84" t="s">
        <v>301</v>
      </c>
      <c r="CC262" s="94"/>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c r="EB262" s="48"/>
      <c r="EC262" s="48"/>
      <c r="ED262" s="48"/>
      <c r="EE262" s="48"/>
      <c r="EF262" s="48"/>
      <c r="EG262" s="48"/>
    </row>
    <row r="263" spans="1:146" s="13" customFormat="1">
      <c r="A263" s="48" t="s">
        <v>565</v>
      </c>
      <c r="B263" s="48">
        <v>1</v>
      </c>
      <c r="C263" s="48" t="s">
        <v>375</v>
      </c>
      <c r="D263" s="48" t="s">
        <v>389</v>
      </c>
      <c r="E263" s="48">
        <v>1</v>
      </c>
      <c r="F263" s="48" t="s">
        <v>972</v>
      </c>
      <c r="G263" s="48" t="s">
        <v>509</v>
      </c>
      <c r="H263" s="49" t="s">
        <v>507</v>
      </c>
      <c r="I263" s="48">
        <v>2</v>
      </c>
      <c r="J263" s="50" t="s">
        <v>439</v>
      </c>
      <c r="K263" s="50" t="s">
        <v>508</v>
      </c>
      <c r="L263" s="48" t="s">
        <v>509</v>
      </c>
      <c r="M263" s="51"/>
      <c r="N263" s="48"/>
      <c r="O263" s="53">
        <v>159</v>
      </c>
      <c r="P263" s="87"/>
      <c r="Q263" s="87"/>
      <c r="R263" s="84">
        <v>69.599999999999994</v>
      </c>
      <c r="S263" s="48">
        <v>6.25</v>
      </c>
      <c r="T263" s="8">
        <f>U263/S263</f>
        <v>3.1680000000000001</v>
      </c>
      <c r="U263" s="84">
        <v>19.8</v>
      </c>
      <c r="V263" s="48"/>
      <c r="W263" s="48"/>
      <c r="X263" s="85">
        <v>8.1999999999999993</v>
      </c>
      <c r="Y263" s="85"/>
      <c r="Z263" s="48"/>
      <c r="AA263" s="48"/>
      <c r="AB263" s="48"/>
      <c r="AC263" s="48"/>
      <c r="AD263" s="48"/>
      <c r="AE263" s="84"/>
      <c r="AF263" s="48">
        <v>0</v>
      </c>
      <c r="AG263" s="48"/>
      <c r="AH263" s="84">
        <v>0.9</v>
      </c>
      <c r="AI263" s="84">
        <v>6</v>
      </c>
      <c r="AJ263" s="84">
        <v>0.8</v>
      </c>
      <c r="AK263" s="84">
        <v>0.4</v>
      </c>
      <c r="AL263" s="48"/>
      <c r="AM263" s="48"/>
      <c r="AN263" s="48"/>
      <c r="AO263" s="84"/>
      <c r="AP263" s="48"/>
      <c r="AQ263" s="48"/>
      <c r="AR263" s="48">
        <v>13</v>
      </c>
      <c r="AS263" s="48"/>
      <c r="AT263" s="48"/>
      <c r="AU263" s="48"/>
      <c r="AV263" s="48"/>
      <c r="AW263" s="48"/>
      <c r="AX263" s="48"/>
      <c r="AY263" s="48"/>
      <c r="AZ263" s="48"/>
      <c r="BA263" s="84"/>
      <c r="BB263" s="48"/>
      <c r="BC263" s="48"/>
      <c r="BD263" s="48"/>
      <c r="BE263" s="48"/>
      <c r="BF263" s="48"/>
      <c r="BG263" s="48"/>
      <c r="BH263" s="48"/>
      <c r="BI263" s="48"/>
      <c r="BJ263" s="48"/>
      <c r="BK263" s="48"/>
      <c r="BL263" s="48"/>
      <c r="BM263" s="48"/>
      <c r="BN263" s="48"/>
      <c r="BO263" s="84">
        <v>0.06</v>
      </c>
      <c r="BP263" s="84">
        <v>0.12</v>
      </c>
      <c r="BQ263" s="84">
        <v>7.5</v>
      </c>
      <c r="BR263" s="84"/>
      <c r="BS263" s="48"/>
      <c r="BT263" s="84"/>
      <c r="BU263" s="48"/>
      <c r="BV263" s="48"/>
      <c r="BW263" s="48"/>
      <c r="BX263" s="48"/>
      <c r="BY263" s="48"/>
      <c r="BZ263" s="48"/>
      <c r="CA263" s="84"/>
      <c r="CB263" s="84"/>
      <c r="CC263" s="48">
        <v>0</v>
      </c>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c r="DV263" s="48"/>
      <c r="DW263" s="48"/>
      <c r="DX263" s="48"/>
      <c r="DY263" s="48"/>
      <c r="DZ263" s="48"/>
      <c r="EA263" s="48"/>
      <c r="EB263" s="48"/>
      <c r="EC263" s="48"/>
      <c r="ED263" s="48"/>
      <c r="EE263" s="48"/>
      <c r="EF263" s="48"/>
      <c r="EG263" s="48"/>
    </row>
    <row r="264" spans="1:146" s="13" customFormat="1">
      <c r="A264" s="48" t="s">
        <v>565</v>
      </c>
      <c r="B264" s="48">
        <v>2</v>
      </c>
      <c r="C264" s="48" t="s">
        <v>375</v>
      </c>
      <c r="D264" s="48" t="s">
        <v>389</v>
      </c>
      <c r="E264" s="48">
        <v>1</v>
      </c>
      <c r="F264" s="48" t="s">
        <v>972</v>
      </c>
      <c r="G264" s="48" t="s">
        <v>509</v>
      </c>
      <c r="H264" s="49"/>
      <c r="I264" s="48">
        <v>2</v>
      </c>
      <c r="J264" s="50" t="s">
        <v>456</v>
      </c>
      <c r="K264" s="50" t="s">
        <v>510</v>
      </c>
      <c r="L264" s="48" t="s">
        <v>511</v>
      </c>
      <c r="M264" s="51"/>
      <c r="N264" s="48"/>
      <c r="O264" s="53">
        <v>131</v>
      </c>
      <c r="P264" s="87"/>
      <c r="Q264" s="87"/>
      <c r="R264" s="84">
        <v>73.099999999999994</v>
      </c>
      <c r="S264" s="48">
        <v>6.25</v>
      </c>
      <c r="T264" s="8">
        <f>U264/S264</f>
        <v>3.4560000000000004</v>
      </c>
      <c r="U264" s="84">
        <v>21.6</v>
      </c>
      <c r="V264" s="48"/>
      <c r="W264" s="48"/>
      <c r="X264" s="85">
        <v>5</v>
      </c>
      <c r="Y264" s="85"/>
      <c r="Z264" s="48"/>
      <c r="AA264" s="48"/>
      <c r="AB264" s="48"/>
      <c r="AC264" s="48"/>
      <c r="AD264" s="48"/>
      <c r="AE264" s="84"/>
      <c r="AF264" s="48">
        <v>0.2</v>
      </c>
      <c r="AG264" s="48"/>
      <c r="AH264" s="84">
        <v>1</v>
      </c>
      <c r="AI264" s="84">
        <v>24</v>
      </c>
      <c r="AJ264" s="84">
        <v>1</v>
      </c>
      <c r="AK264" s="84"/>
      <c r="AL264" s="48"/>
      <c r="AM264" s="48"/>
      <c r="AN264" s="48"/>
      <c r="AO264" s="84"/>
      <c r="AP264" s="48">
        <v>31</v>
      </c>
      <c r="AQ264" s="48"/>
      <c r="AR264" s="48">
        <v>30</v>
      </c>
      <c r="AS264" s="48"/>
      <c r="AT264" s="48"/>
      <c r="AU264" s="48">
        <v>5</v>
      </c>
      <c r="AV264" s="48"/>
      <c r="AW264" s="48"/>
      <c r="AX264" s="48"/>
      <c r="AY264" s="48"/>
      <c r="AZ264" s="48"/>
      <c r="BA264" s="84"/>
      <c r="BB264" s="48"/>
      <c r="BC264" s="48"/>
      <c r="BD264" s="48"/>
      <c r="BE264" s="48"/>
      <c r="BF264" s="48"/>
      <c r="BG264" s="48"/>
      <c r="BH264" s="48"/>
      <c r="BI264" s="48"/>
      <c r="BJ264" s="48"/>
      <c r="BK264" s="48"/>
      <c r="BL264" s="48"/>
      <c r="BM264" s="48"/>
      <c r="BN264" s="48"/>
      <c r="BO264" s="84">
        <v>0.06</v>
      </c>
      <c r="BP264" s="84">
        <v>0.06</v>
      </c>
      <c r="BQ264" s="84">
        <v>9.6999999999999993</v>
      </c>
      <c r="BR264" s="84"/>
      <c r="BS264" s="48"/>
      <c r="BT264" s="84"/>
      <c r="BU264" s="48"/>
      <c r="BV264" s="48"/>
      <c r="BW264" s="48"/>
      <c r="BX264" s="48"/>
      <c r="BY264" s="48"/>
      <c r="BZ264" s="48"/>
      <c r="CA264" s="84"/>
      <c r="CB264" s="84"/>
      <c r="CC264" s="48">
        <v>0</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c r="DV264" s="48"/>
      <c r="DW264" s="48"/>
      <c r="DX264" s="48"/>
      <c r="DY264" s="48"/>
      <c r="DZ264" s="48"/>
      <c r="EA264" s="48"/>
      <c r="EB264" s="48"/>
      <c r="EC264" s="48"/>
      <c r="ED264" s="48"/>
      <c r="EE264" s="48"/>
      <c r="EF264" s="48"/>
      <c r="EG264" s="48"/>
    </row>
    <row r="265" spans="1:146" s="13" customFormat="1">
      <c r="A265" s="48" t="s">
        <v>565</v>
      </c>
      <c r="B265" s="48">
        <v>3</v>
      </c>
      <c r="C265" s="48" t="s">
        <v>375</v>
      </c>
      <c r="D265" s="48" t="s">
        <v>389</v>
      </c>
      <c r="E265" s="48">
        <v>1</v>
      </c>
      <c r="F265" s="48" t="s">
        <v>972</v>
      </c>
      <c r="G265" s="48" t="s">
        <v>509</v>
      </c>
      <c r="H265" s="49"/>
      <c r="I265" s="48">
        <v>2</v>
      </c>
      <c r="J265" s="50" t="s">
        <v>512</v>
      </c>
      <c r="K265" s="50" t="s">
        <v>514</v>
      </c>
      <c r="L265" s="48" t="s">
        <v>515</v>
      </c>
      <c r="M265" s="51"/>
      <c r="N265" s="48"/>
      <c r="O265" s="53">
        <v>152</v>
      </c>
      <c r="P265" s="87"/>
      <c r="Q265" s="87"/>
      <c r="R265" s="84">
        <v>71.2</v>
      </c>
      <c r="S265" s="48">
        <v>6.25</v>
      </c>
      <c r="T265" s="8">
        <f>U265/S265</f>
        <v>3.1839999999999997</v>
      </c>
      <c r="U265" s="84">
        <v>19.899999999999999</v>
      </c>
      <c r="V265" s="48"/>
      <c r="W265" s="48"/>
      <c r="X265" s="85">
        <v>8</v>
      </c>
      <c r="Y265" s="85"/>
      <c r="Z265" s="48"/>
      <c r="AA265" s="48"/>
      <c r="AB265" s="48"/>
      <c r="AC265" s="48"/>
      <c r="AD265" s="48"/>
      <c r="AE265" s="84"/>
      <c r="AF265" s="48">
        <v>0</v>
      </c>
      <c r="AG265" s="48"/>
      <c r="AH265" s="84">
        <v>1</v>
      </c>
      <c r="AI265" s="84">
        <v>12</v>
      </c>
      <c r="AJ265" s="84">
        <v>0.9</v>
      </c>
      <c r="AK265" s="84">
        <v>0.4</v>
      </c>
      <c r="AL265" s="48"/>
      <c r="AM265" s="48"/>
      <c r="AN265" s="48"/>
      <c r="AO265" s="84"/>
      <c r="AP265" s="48">
        <v>17</v>
      </c>
      <c r="AQ265" s="48"/>
      <c r="AR265" s="48">
        <v>16</v>
      </c>
      <c r="AS265" s="48"/>
      <c r="AT265" s="48"/>
      <c r="AU265" s="48">
        <v>3</v>
      </c>
      <c r="AV265" s="48"/>
      <c r="AW265" s="48"/>
      <c r="AX265" s="48"/>
      <c r="AY265" s="48"/>
      <c r="AZ265" s="48"/>
      <c r="BA265" s="84"/>
      <c r="BB265" s="48"/>
      <c r="BC265" s="48"/>
      <c r="BD265" s="48"/>
      <c r="BE265" s="48"/>
      <c r="BF265" s="48"/>
      <c r="BG265" s="48"/>
      <c r="BH265" s="48"/>
      <c r="BI265" s="48"/>
      <c r="BJ265" s="48"/>
      <c r="BK265" s="48"/>
      <c r="BL265" s="48"/>
      <c r="BM265" s="48"/>
      <c r="BN265" s="48"/>
      <c r="BO265" s="84">
        <v>0.05</v>
      </c>
      <c r="BP265" s="84">
        <v>0.09</v>
      </c>
      <c r="BQ265" s="84">
        <v>6.8</v>
      </c>
      <c r="BR265" s="84"/>
      <c r="BS265" s="48"/>
      <c r="BT265" s="84"/>
      <c r="BU265" s="48"/>
      <c r="BV265" s="48"/>
      <c r="BW265" s="48"/>
      <c r="BX265" s="48"/>
      <c r="BY265" s="48"/>
      <c r="BZ265" s="48"/>
      <c r="CA265" s="84"/>
      <c r="CB265" s="84"/>
      <c r="CC265" s="48">
        <v>1</v>
      </c>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row>
    <row r="266" spans="1:146" s="19" customFormat="1" ht="14.25" customHeight="1">
      <c r="A266" s="86" t="s">
        <v>565</v>
      </c>
      <c r="B266" s="48" t="s">
        <v>646</v>
      </c>
      <c r="C266" s="48"/>
      <c r="D266" s="48"/>
      <c r="E266" s="48">
        <v>1</v>
      </c>
      <c r="F266" s="48" t="s">
        <v>972</v>
      </c>
      <c r="G266" s="48" t="s">
        <v>509</v>
      </c>
      <c r="H266" s="49" t="s">
        <v>507</v>
      </c>
      <c r="I266" s="48"/>
      <c r="J266" s="50"/>
      <c r="K266" s="50"/>
      <c r="L266" s="48"/>
      <c r="M266" s="51">
        <f>R266+U266+X266+Y266+AE266+AG266+AH266</f>
        <v>100</v>
      </c>
      <c r="N266" s="52"/>
      <c r="O266" s="53">
        <f>AVERAGE(O263:O265)</f>
        <v>147.33333333333334</v>
      </c>
      <c r="P266" s="87">
        <f>U266*17+X266*37+Y266*17+AG266*29+AE266*8</f>
        <v>612.19999999999993</v>
      </c>
      <c r="Q266" s="87">
        <f>(U266*4)+(X266*9)+(Y266*4)+(AG266*7)+(AE266*2)</f>
        <v>146.13333333333333</v>
      </c>
      <c r="R266" s="88">
        <f>AVERAGE(R263:R265)</f>
        <v>71.3</v>
      </c>
      <c r="S266" s="48">
        <v>6.25</v>
      </c>
      <c r="T266" s="52">
        <f>AVERAGE(T263:T265)</f>
        <v>3.2693333333333334</v>
      </c>
      <c r="U266" s="89">
        <f>S266*T266</f>
        <v>20.433333333333334</v>
      </c>
      <c r="V266" s="52">
        <v>0</v>
      </c>
      <c r="W266" s="7">
        <f>U266</f>
        <v>20.433333333333334</v>
      </c>
      <c r="X266" s="98">
        <f>AVERAGE(X263:X265)</f>
        <v>7.0666666666666664</v>
      </c>
      <c r="Y266" s="66">
        <f>100-R266-U266-X266-AE266-AH266</f>
        <v>0.16666666666666952</v>
      </c>
      <c r="Z266" s="52"/>
      <c r="AA266" s="23"/>
      <c r="AB266" s="23"/>
      <c r="AC266" s="23"/>
      <c r="AD266" s="23"/>
      <c r="AE266" s="88">
        <f>AF266</f>
        <v>6.6666666666666666E-2</v>
      </c>
      <c r="AF266" s="51">
        <f>AVERAGE(AF263:AF265)</f>
        <v>6.6666666666666666E-2</v>
      </c>
      <c r="AG266" s="23">
        <v>0</v>
      </c>
      <c r="AH266" s="88">
        <f>AVERAGE(AH263:AH265)</f>
        <v>0.96666666666666667</v>
      </c>
      <c r="AI266" s="88">
        <f>AVERAGE(AI263:AI265)</f>
        <v>14</v>
      </c>
      <c r="AJ266" s="88">
        <f>AVERAGE(AJ263:AJ265)</f>
        <v>0.9</v>
      </c>
      <c r="AK266" s="88">
        <f>AVERAGE(AK263:AK265)</f>
        <v>0.4</v>
      </c>
      <c r="AL266" s="52"/>
      <c r="AM266" s="52"/>
      <c r="AN266" s="26"/>
      <c r="AO266" s="89">
        <f>AR266+(AS266/12)</f>
        <v>20</v>
      </c>
      <c r="AP266" s="27"/>
      <c r="AQ266" s="52"/>
      <c r="AR266" s="52">
        <f>AVERAGE(AR263:AR265)</f>
        <v>19.666666666666668</v>
      </c>
      <c r="AS266" s="52">
        <f>AU266</f>
        <v>4</v>
      </c>
      <c r="AT266" s="27"/>
      <c r="AU266" s="52">
        <f>AVERAGE(AU263:AU265)</f>
        <v>4</v>
      </c>
      <c r="AV266" s="27"/>
      <c r="AW266" s="27"/>
      <c r="AX266" s="48"/>
      <c r="AY266" s="27"/>
      <c r="AZ266" s="27"/>
      <c r="BA266" s="67">
        <v>0</v>
      </c>
      <c r="BB266" s="27"/>
      <c r="BC266" s="23"/>
      <c r="BD266" s="25"/>
      <c r="BE266" s="25"/>
      <c r="BF266" s="25"/>
      <c r="BG266" s="25"/>
      <c r="BH266" s="92"/>
      <c r="BI266" s="26"/>
      <c r="BJ266" s="26"/>
      <c r="BK266" s="26"/>
      <c r="BL266" s="26"/>
      <c r="BM266" s="26"/>
      <c r="BN266" s="27"/>
      <c r="BO266" s="89">
        <f>AVERAGE(BO263:BO265)</f>
        <v>5.6666666666666664E-2</v>
      </c>
      <c r="BP266" s="89">
        <f>AVERAGE(BP263:BP265)</f>
        <v>9.0000000000000011E-2</v>
      </c>
      <c r="BQ266" s="89">
        <f>AVERAGE(BQ263:BQ265)</f>
        <v>8</v>
      </c>
      <c r="BR266" s="89">
        <f>BS266</f>
        <v>0.53200000000000003</v>
      </c>
      <c r="BS266" s="48">
        <v>0.53200000000000003</v>
      </c>
      <c r="BT266" s="84">
        <f>BW266</f>
        <v>9</v>
      </c>
      <c r="BU266" s="26"/>
      <c r="BV266" s="48"/>
      <c r="BW266" s="48">
        <v>9</v>
      </c>
      <c r="BX266" s="48"/>
      <c r="BY266" s="48"/>
      <c r="BZ266" s="23"/>
      <c r="CA266" s="71">
        <v>0.34</v>
      </c>
      <c r="CB266" s="71">
        <f>CC266</f>
        <v>0.33333333333333331</v>
      </c>
      <c r="CC266" s="52">
        <f>AVERAGE(CC263:CC265)</f>
        <v>0.33333333333333331</v>
      </c>
      <c r="CD266" s="25"/>
      <c r="CE266" s="25"/>
      <c r="CF266" s="25"/>
      <c r="CG266" s="23"/>
      <c r="CH266" s="25"/>
      <c r="CI266" s="25"/>
      <c r="CJ266" s="27"/>
      <c r="CK266" s="26"/>
      <c r="CL266" s="26"/>
      <c r="CM266" s="26"/>
      <c r="CN266" s="26"/>
      <c r="CO266" s="24"/>
      <c r="CP266" s="24"/>
      <c r="CQ266" s="25"/>
      <c r="CR266" s="24"/>
      <c r="CS266" s="25"/>
      <c r="CT266" s="24"/>
      <c r="CU266" s="25"/>
      <c r="CV266" s="25"/>
      <c r="CW266" s="25"/>
      <c r="CX266" s="26"/>
      <c r="CY266" s="26"/>
      <c r="CZ266" s="24"/>
      <c r="DA266" s="25"/>
      <c r="DB266" s="26"/>
      <c r="DC266" s="25"/>
      <c r="DD266" s="25"/>
      <c r="DE266" s="25"/>
      <c r="DF266" s="26"/>
      <c r="DG266" s="26"/>
      <c r="DH266" s="25"/>
      <c r="DI266" s="25"/>
      <c r="DJ266" s="25"/>
      <c r="DK266" s="25"/>
      <c r="DL266" s="25"/>
      <c r="DM266" s="26"/>
      <c r="DN266" s="26"/>
      <c r="DO266" s="25"/>
      <c r="DP266" s="27"/>
      <c r="DQ266" s="27"/>
      <c r="DR266" s="27"/>
      <c r="DS266" s="27"/>
      <c r="DT266" s="27"/>
      <c r="DU266" s="27"/>
      <c r="DV266" s="27"/>
      <c r="DW266" s="27"/>
      <c r="DX266" s="27"/>
      <c r="DY266" s="27"/>
      <c r="DZ266" s="27"/>
      <c r="EA266" s="27"/>
      <c r="EB266" s="27"/>
      <c r="EC266" s="27"/>
      <c r="ED266" s="27"/>
      <c r="EE266" s="27"/>
      <c r="EF266" s="27"/>
      <c r="EG266" s="27"/>
      <c r="EH266" s="20"/>
      <c r="EI266" s="20"/>
      <c r="EJ266" s="20"/>
      <c r="EK266" s="20"/>
      <c r="EL266" s="20"/>
      <c r="EM266" s="20"/>
      <c r="EN266" s="20"/>
      <c r="EO266" s="20"/>
      <c r="EP266" s="20"/>
    </row>
    <row r="267" spans="1:146" s="13" customFormat="1">
      <c r="A267" s="93"/>
      <c r="B267" s="94"/>
      <c r="C267" s="94"/>
      <c r="D267" s="94"/>
      <c r="E267" s="94"/>
      <c r="F267" s="94"/>
      <c r="G267" s="94"/>
      <c r="H267" s="95"/>
      <c r="I267" s="94"/>
      <c r="J267" s="96"/>
      <c r="K267" s="96"/>
      <c r="L267" s="94"/>
      <c r="M267" s="172"/>
      <c r="N267" s="94"/>
      <c r="O267" s="97"/>
      <c r="P267" s="84" t="s">
        <v>1349</v>
      </c>
      <c r="Q267" s="84" t="s">
        <v>1349</v>
      </c>
      <c r="R267" s="84" t="s">
        <v>1349</v>
      </c>
      <c r="S267" s="94"/>
      <c r="T267" s="94"/>
      <c r="U267" s="84"/>
      <c r="V267" s="94" t="s">
        <v>416</v>
      </c>
      <c r="W267" s="94" t="s">
        <v>416</v>
      </c>
      <c r="X267" s="85"/>
      <c r="Y267" s="85" t="s">
        <v>301</v>
      </c>
      <c r="Z267" s="48"/>
      <c r="AA267" s="48"/>
      <c r="AB267" s="48"/>
      <c r="AC267" s="48"/>
      <c r="AD267" s="48"/>
      <c r="AE267" s="84" t="s">
        <v>648</v>
      </c>
      <c r="AF267" s="94"/>
      <c r="AG267" s="94" t="s">
        <v>647</v>
      </c>
      <c r="AH267" s="84" t="s">
        <v>648</v>
      </c>
      <c r="AI267" s="84" t="s">
        <v>648</v>
      </c>
      <c r="AJ267" s="84" t="s">
        <v>648</v>
      </c>
      <c r="AK267" s="84" t="s">
        <v>648</v>
      </c>
      <c r="AL267" s="48"/>
      <c r="AM267" s="48"/>
      <c r="AN267" s="48"/>
      <c r="AO267" s="84" t="s">
        <v>301</v>
      </c>
      <c r="AP267" s="94"/>
      <c r="AQ267" s="94"/>
      <c r="AR267" s="94"/>
      <c r="AS267" s="94" t="s">
        <v>301</v>
      </c>
      <c r="AT267" s="94"/>
      <c r="AU267" s="94"/>
      <c r="AV267" s="48"/>
      <c r="AW267" s="48"/>
      <c r="AX267" s="48"/>
      <c r="AY267" s="48"/>
      <c r="AZ267" s="48"/>
      <c r="BA267" s="84" t="s">
        <v>647</v>
      </c>
      <c r="BB267" s="94"/>
      <c r="BC267" s="94"/>
      <c r="BD267" s="48"/>
      <c r="BE267" s="48"/>
      <c r="BF267" s="48"/>
      <c r="BG267" s="48"/>
      <c r="BH267" s="48"/>
      <c r="BI267" s="48"/>
      <c r="BJ267" s="48"/>
      <c r="BK267" s="48"/>
      <c r="BL267" s="48"/>
      <c r="BM267" s="48"/>
      <c r="BN267" s="48"/>
      <c r="BO267" s="84" t="s">
        <v>301</v>
      </c>
      <c r="BP267" s="84" t="s">
        <v>301</v>
      </c>
      <c r="BQ267" s="84" t="s">
        <v>301</v>
      </c>
      <c r="BR267" s="84" t="s">
        <v>301</v>
      </c>
      <c r="BS267" s="94" t="s">
        <v>1140</v>
      </c>
      <c r="BT267" s="84" t="s">
        <v>1140</v>
      </c>
      <c r="BU267" s="94"/>
      <c r="BV267" s="94"/>
      <c r="BW267" s="94"/>
      <c r="BX267" s="94"/>
      <c r="BY267" s="94"/>
      <c r="BZ267" s="94"/>
      <c r="CA267" s="84" t="s">
        <v>1318</v>
      </c>
      <c r="CB267" s="84" t="s">
        <v>301</v>
      </c>
      <c r="CC267" s="94"/>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c r="DZ267" s="48"/>
      <c r="EA267" s="48"/>
      <c r="EB267" s="48"/>
      <c r="EC267" s="48"/>
      <c r="ED267" s="48"/>
      <c r="EE267" s="48"/>
      <c r="EF267" s="48"/>
      <c r="EG267" s="48"/>
    </row>
    <row r="268" spans="1:146" s="13" customFormat="1">
      <c r="A268" s="48" t="s">
        <v>566</v>
      </c>
      <c r="B268" s="48">
        <v>1</v>
      </c>
      <c r="C268" s="48" t="s">
        <v>375</v>
      </c>
      <c r="D268" s="48" t="s">
        <v>389</v>
      </c>
      <c r="E268" s="48">
        <v>1</v>
      </c>
      <c r="F268" s="48" t="s">
        <v>1142</v>
      </c>
      <c r="G268" s="48" t="s">
        <v>1141</v>
      </c>
      <c r="H268" s="49"/>
      <c r="I268" s="48">
        <v>2</v>
      </c>
      <c r="J268" s="50" t="s">
        <v>441</v>
      </c>
      <c r="K268" s="50" t="s">
        <v>526</v>
      </c>
      <c r="L268" s="48" t="s">
        <v>527</v>
      </c>
      <c r="M268" s="51"/>
      <c r="N268" s="48"/>
      <c r="O268" s="53">
        <v>118</v>
      </c>
      <c r="P268" s="87"/>
      <c r="Q268" s="87"/>
      <c r="R268" s="84">
        <v>74.099999999999994</v>
      </c>
      <c r="S268" s="48">
        <v>6.25</v>
      </c>
      <c r="T268" s="8">
        <f>U268/S268</f>
        <v>3.36</v>
      </c>
      <c r="U268" s="84">
        <v>21</v>
      </c>
      <c r="V268" s="48"/>
      <c r="W268" s="48"/>
      <c r="X268" s="85">
        <v>3.8</v>
      </c>
      <c r="Y268" s="85"/>
      <c r="Z268" s="48"/>
      <c r="AA268" s="48"/>
      <c r="AB268" s="48"/>
      <c r="AC268" s="48"/>
      <c r="AD268" s="48"/>
      <c r="AE268" s="84"/>
      <c r="AF268" s="48"/>
      <c r="AG268" s="48"/>
      <c r="AH268" s="84">
        <v>1.1000000000000001</v>
      </c>
      <c r="AI268" s="84">
        <v>12</v>
      </c>
      <c r="AJ268" s="84">
        <v>3.1</v>
      </c>
      <c r="AK268" s="84">
        <v>2.2000000000000002</v>
      </c>
      <c r="AL268" s="48"/>
      <c r="AM268" s="48"/>
      <c r="AN268" s="48"/>
      <c r="AO268" s="84"/>
      <c r="AP268" s="48"/>
      <c r="AQ268" s="48"/>
      <c r="AR268" s="48">
        <v>12</v>
      </c>
      <c r="AS268" s="48"/>
      <c r="AT268" s="48">
        <v>0</v>
      </c>
      <c r="AU268" s="48">
        <v>0</v>
      </c>
      <c r="AV268" s="48"/>
      <c r="AW268" s="48"/>
      <c r="AX268" s="48"/>
      <c r="AY268" s="48"/>
      <c r="AZ268" s="48"/>
      <c r="BA268" s="84"/>
      <c r="BB268" s="48"/>
      <c r="BC268" s="48"/>
      <c r="BD268" s="48"/>
      <c r="BE268" s="48"/>
      <c r="BF268" s="48"/>
      <c r="BG268" s="48"/>
      <c r="BH268" s="48"/>
      <c r="BI268" s="48"/>
      <c r="BJ268" s="48"/>
      <c r="BK268" s="48"/>
      <c r="BL268" s="48"/>
      <c r="BM268" s="48"/>
      <c r="BN268" s="48"/>
      <c r="BO268" s="84">
        <v>0.1</v>
      </c>
      <c r="BP268" s="84">
        <v>0.17</v>
      </c>
      <c r="BQ268" s="84">
        <v>4.2</v>
      </c>
      <c r="BR268" s="84"/>
      <c r="BS268" s="48"/>
      <c r="BT268" s="84"/>
      <c r="BU268" s="48"/>
      <c r="BV268" s="48"/>
      <c r="BW268" s="48"/>
      <c r="BX268" s="48"/>
      <c r="BY268" s="48"/>
      <c r="BZ268" s="48"/>
      <c r="CA268" s="84"/>
      <c r="CB268" s="84"/>
      <c r="CC268" s="48">
        <v>1</v>
      </c>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c r="DZ268" s="48"/>
      <c r="EA268" s="48"/>
      <c r="EB268" s="48"/>
      <c r="EC268" s="48"/>
      <c r="ED268" s="48"/>
      <c r="EE268" s="48"/>
      <c r="EF268" s="48"/>
      <c r="EG268" s="48"/>
    </row>
    <row r="269" spans="1:146" s="13" customFormat="1">
      <c r="A269" s="48" t="s">
        <v>566</v>
      </c>
      <c r="B269" s="48">
        <v>2</v>
      </c>
      <c r="C269" s="48" t="s">
        <v>375</v>
      </c>
      <c r="D269" s="48" t="s">
        <v>389</v>
      </c>
      <c r="E269" s="48">
        <v>1</v>
      </c>
      <c r="F269" s="48" t="s">
        <v>1142</v>
      </c>
      <c r="G269" s="48" t="s">
        <v>1141</v>
      </c>
      <c r="H269" s="49" t="s">
        <v>525</v>
      </c>
      <c r="I269" s="48">
        <v>1</v>
      </c>
      <c r="J269" s="50" t="s">
        <v>456</v>
      </c>
      <c r="K269" s="50" t="s">
        <v>523</v>
      </c>
      <c r="L269" s="48" t="s">
        <v>524</v>
      </c>
      <c r="M269" s="51"/>
      <c r="N269" s="48"/>
      <c r="O269" s="53">
        <v>115</v>
      </c>
      <c r="P269" s="87"/>
      <c r="Q269" s="87"/>
      <c r="R269" s="84">
        <v>74.3</v>
      </c>
      <c r="S269" s="48">
        <v>6.25</v>
      </c>
      <c r="T269" s="8">
        <f>U269/S269</f>
        <v>3.44</v>
      </c>
      <c r="U269" s="84">
        <v>21.5</v>
      </c>
      <c r="V269" s="48"/>
      <c r="W269" s="48"/>
      <c r="X269" s="85">
        <v>3.2</v>
      </c>
      <c r="Y269" s="85"/>
      <c r="Z269" s="48"/>
      <c r="AA269" s="48"/>
      <c r="AB269" s="48"/>
      <c r="AC269" s="48"/>
      <c r="AD269" s="48"/>
      <c r="AE269" s="84"/>
      <c r="AF269" s="48">
        <v>0</v>
      </c>
      <c r="AG269" s="48"/>
      <c r="AH269" s="84">
        <v>1</v>
      </c>
      <c r="AI269" s="84">
        <v>36</v>
      </c>
      <c r="AJ269" s="84">
        <v>1.8</v>
      </c>
      <c r="AK269" s="84"/>
      <c r="AL269" s="48"/>
      <c r="AM269" s="48"/>
      <c r="AN269" s="48"/>
      <c r="AO269" s="84"/>
      <c r="AP269" s="48">
        <v>121</v>
      </c>
      <c r="AQ269" s="48"/>
      <c r="AR269" s="48">
        <v>120</v>
      </c>
      <c r="AS269" s="48"/>
      <c r="AT269" s="48"/>
      <c r="AU269" s="48">
        <v>5</v>
      </c>
      <c r="AV269" s="48"/>
      <c r="AW269" s="48"/>
      <c r="AX269" s="48"/>
      <c r="AY269" s="48"/>
      <c r="AZ269" s="48"/>
      <c r="BA269" s="84"/>
      <c r="BB269" s="48"/>
      <c r="BC269" s="48"/>
      <c r="BD269" s="48"/>
      <c r="BE269" s="48"/>
      <c r="BF269" s="48"/>
      <c r="BG269" s="48"/>
      <c r="BH269" s="48"/>
      <c r="BI269" s="48"/>
      <c r="BJ269" s="48"/>
      <c r="BK269" s="48"/>
      <c r="BL269" s="48"/>
      <c r="BM269" s="48"/>
      <c r="BN269" s="48"/>
      <c r="BO269" s="84">
        <v>0.02</v>
      </c>
      <c r="BP269" s="84">
        <v>0.12</v>
      </c>
      <c r="BQ269" s="84">
        <v>7</v>
      </c>
      <c r="BR269" s="84"/>
      <c r="BS269" s="48"/>
      <c r="BT269" s="84"/>
      <c r="BU269" s="48"/>
      <c r="BV269" s="48"/>
      <c r="BW269" s="48"/>
      <c r="BX269" s="48"/>
      <c r="BY269" s="48"/>
      <c r="BZ269" s="48"/>
      <c r="CA269" s="84"/>
      <c r="CB269" s="84"/>
      <c r="CC269" s="48">
        <v>0</v>
      </c>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c r="DZ269" s="48"/>
      <c r="EA269" s="48"/>
      <c r="EB269" s="48"/>
      <c r="EC269" s="48"/>
      <c r="ED269" s="48"/>
      <c r="EE269" s="48"/>
      <c r="EF269" s="48"/>
      <c r="EG269" s="48"/>
    </row>
    <row r="270" spans="1:146" s="19" customFormat="1" ht="14.25" customHeight="1">
      <c r="A270" s="86" t="s">
        <v>566</v>
      </c>
      <c r="B270" s="48" t="s">
        <v>646</v>
      </c>
      <c r="C270" s="48"/>
      <c r="D270" s="48"/>
      <c r="E270" s="48">
        <v>1</v>
      </c>
      <c r="F270" s="48" t="s">
        <v>1142</v>
      </c>
      <c r="G270" s="48" t="s">
        <v>1141</v>
      </c>
      <c r="H270" s="49" t="s">
        <v>525</v>
      </c>
      <c r="I270" s="48"/>
      <c r="J270" s="50"/>
      <c r="K270" s="50"/>
      <c r="L270" s="48"/>
      <c r="M270" s="51">
        <f>R270+U270+X270+Y270+AE270+AG270+AH270</f>
        <v>100</v>
      </c>
      <c r="N270" s="52"/>
      <c r="O270" s="53">
        <f>AVERAGE(O268:O269)</f>
        <v>116.5</v>
      </c>
      <c r="P270" s="87">
        <f>U270*17+X270*37+Y270*17+AG270*29+AE270*8</f>
        <v>490.75000000000017</v>
      </c>
      <c r="Q270" s="87">
        <f>(U270*4)+(X270*9)+(Y270*4)+(AG270*7)+(AE270*2)</f>
        <v>116.50000000000004</v>
      </c>
      <c r="R270" s="88">
        <f>AVERAGE(R268:R269)</f>
        <v>74.199999999999989</v>
      </c>
      <c r="S270" s="48">
        <v>6.25</v>
      </c>
      <c r="T270" s="52">
        <f>AVERAGE(T268:T269)</f>
        <v>3.4</v>
      </c>
      <c r="U270" s="89">
        <f>S270*T270</f>
        <v>21.25</v>
      </c>
      <c r="V270" s="52">
        <f>U270</f>
        <v>21.25</v>
      </c>
      <c r="W270" s="7">
        <v>0</v>
      </c>
      <c r="X270" s="98">
        <f>AVERAGE(X268:X269)</f>
        <v>3.5</v>
      </c>
      <c r="Y270" s="66">
        <f>100-R270-U270-X270-AE270-AH270</f>
        <v>1.1324274851176597E-14</v>
      </c>
      <c r="Z270" s="52"/>
      <c r="AA270" s="23"/>
      <c r="AB270" s="23"/>
      <c r="AC270" s="23"/>
      <c r="AD270" s="23"/>
      <c r="AE270" s="88">
        <v>0</v>
      </c>
      <c r="AF270" s="51"/>
      <c r="AG270" s="23">
        <v>0</v>
      </c>
      <c r="AH270" s="88">
        <f>AVERAGE(AH268:AH269)</f>
        <v>1.05</v>
      </c>
      <c r="AI270" s="88">
        <f>AVERAGE(AI268:AI269)</f>
        <v>24</v>
      </c>
      <c r="AJ270" s="88">
        <f>AVERAGE(AJ268:AJ269)</f>
        <v>2.4500000000000002</v>
      </c>
      <c r="AK270" s="88">
        <f>AVERAGE(AK268:AK269)</f>
        <v>2.2000000000000002</v>
      </c>
      <c r="AL270" s="52"/>
      <c r="AM270" s="52"/>
      <c r="AN270" s="26"/>
      <c r="AO270" s="89">
        <f>AR270+(AS270/12)</f>
        <v>66.208333333333329</v>
      </c>
      <c r="AP270" s="27"/>
      <c r="AQ270" s="52"/>
      <c r="AR270" s="52">
        <f>AVERAGE(AR268:AR269)</f>
        <v>66</v>
      </c>
      <c r="AS270" s="52">
        <f>AU270</f>
        <v>2.5</v>
      </c>
      <c r="AT270" s="27"/>
      <c r="AU270" s="52">
        <f>AVERAGE(AU268:AU269)</f>
        <v>2.5</v>
      </c>
      <c r="AV270" s="27"/>
      <c r="AW270" s="27"/>
      <c r="AX270" s="48"/>
      <c r="AY270" s="27"/>
      <c r="AZ270" s="27"/>
      <c r="BA270" s="67">
        <v>3</v>
      </c>
      <c r="BB270" s="27"/>
      <c r="BC270" s="23"/>
      <c r="BD270" s="25"/>
      <c r="BE270" s="25"/>
      <c r="BF270" s="25"/>
      <c r="BG270" s="25"/>
      <c r="BH270" s="92"/>
      <c r="BI270" s="26"/>
      <c r="BJ270" s="26"/>
      <c r="BK270" s="26"/>
      <c r="BL270" s="26"/>
      <c r="BM270" s="26"/>
      <c r="BN270" s="27"/>
      <c r="BO270" s="89">
        <f>AVERAGE(BO268:BO269)</f>
        <v>6.0000000000000005E-2</v>
      </c>
      <c r="BP270" s="89">
        <f>AVERAGE(BP268:BP269)</f>
        <v>0.14500000000000002</v>
      </c>
      <c r="BQ270" s="89">
        <f>AVERAGE(BQ268:BQ269)</f>
        <v>5.6</v>
      </c>
      <c r="BR270" s="84">
        <v>0.47</v>
      </c>
      <c r="BS270" s="26"/>
      <c r="BT270" s="69">
        <v>8</v>
      </c>
      <c r="BU270" s="26"/>
      <c r="BV270" s="27"/>
      <c r="BW270" s="27"/>
      <c r="BX270" s="27"/>
      <c r="BY270" s="27"/>
      <c r="BZ270" s="23"/>
      <c r="CA270" s="71">
        <v>3.33</v>
      </c>
      <c r="CB270" s="71">
        <f>CC270</f>
        <v>0.5</v>
      </c>
      <c r="CC270" s="52">
        <f>AVERAGE(CC268:CC269)</f>
        <v>0.5</v>
      </c>
      <c r="CD270" s="25"/>
      <c r="CE270" s="25"/>
      <c r="CF270" s="25"/>
      <c r="CG270" s="23"/>
      <c r="CH270" s="25"/>
      <c r="CI270" s="25"/>
      <c r="CJ270" s="27"/>
      <c r="CK270" s="26"/>
      <c r="CL270" s="26"/>
      <c r="CM270" s="26"/>
      <c r="CN270" s="26"/>
      <c r="CO270" s="24"/>
      <c r="CP270" s="24"/>
      <c r="CQ270" s="25"/>
      <c r="CR270" s="24"/>
      <c r="CS270" s="25"/>
      <c r="CT270" s="24"/>
      <c r="CU270" s="25"/>
      <c r="CV270" s="25"/>
      <c r="CW270" s="25"/>
      <c r="CX270" s="26"/>
      <c r="CY270" s="26"/>
      <c r="CZ270" s="24"/>
      <c r="DA270" s="25"/>
      <c r="DB270" s="26"/>
      <c r="DC270" s="25"/>
      <c r="DD270" s="25"/>
      <c r="DE270" s="25"/>
      <c r="DF270" s="26"/>
      <c r="DG270" s="26"/>
      <c r="DH270" s="25"/>
      <c r="DI270" s="25"/>
      <c r="DJ270" s="25"/>
      <c r="DK270" s="25"/>
      <c r="DL270" s="25"/>
      <c r="DM270" s="26"/>
      <c r="DN270" s="26"/>
      <c r="DO270" s="25"/>
      <c r="DP270" s="27"/>
      <c r="DQ270" s="27"/>
      <c r="DR270" s="27"/>
      <c r="DS270" s="27"/>
      <c r="DT270" s="27"/>
      <c r="DU270" s="27"/>
      <c r="DV270" s="27"/>
      <c r="DW270" s="27"/>
      <c r="DX270" s="27"/>
      <c r="DY270" s="27"/>
      <c r="DZ270" s="27"/>
      <c r="EA270" s="27"/>
      <c r="EB270" s="27"/>
      <c r="EC270" s="27"/>
      <c r="ED270" s="27"/>
      <c r="EE270" s="27"/>
      <c r="EF270" s="27"/>
      <c r="EG270" s="27"/>
      <c r="EH270" s="20"/>
      <c r="EI270" s="20"/>
      <c r="EJ270" s="20"/>
      <c r="EK270" s="20"/>
      <c r="EL270" s="20"/>
      <c r="EM270" s="20"/>
      <c r="EN270" s="20"/>
      <c r="EO270" s="20"/>
      <c r="EP270" s="20"/>
    </row>
    <row r="271" spans="1:146" s="13" customFormat="1">
      <c r="A271" s="93"/>
      <c r="B271" s="94"/>
      <c r="C271" s="94"/>
      <c r="D271" s="94"/>
      <c r="E271" s="94"/>
      <c r="F271" s="94"/>
      <c r="G271" s="94"/>
      <c r="H271" s="95"/>
      <c r="I271" s="94"/>
      <c r="J271" s="96"/>
      <c r="K271" s="96"/>
      <c r="L271" s="94"/>
      <c r="M271" s="172"/>
      <c r="N271" s="94"/>
      <c r="O271" s="97"/>
      <c r="P271" s="84" t="s">
        <v>1349</v>
      </c>
      <c r="Q271" s="84" t="s">
        <v>1349</v>
      </c>
      <c r="R271" s="84" t="s">
        <v>1349</v>
      </c>
      <c r="S271" s="94"/>
      <c r="T271" s="94"/>
      <c r="U271" s="84"/>
      <c r="V271" s="94" t="s">
        <v>416</v>
      </c>
      <c r="W271" s="94" t="s">
        <v>416</v>
      </c>
      <c r="X271" s="85"/>
      <c r="Y271" s="85" t="s">
        <v>301</v>
      </c>
      <c r="Z271" s="48"/>
      <c r="AA271" s="48"/>
      <c r="AB271" s="48"/>
      <c r="AC271" s="48"/>
      <c r="AD271" s="48"/>
      <c r="AE271" s="84" t="s">
        <v>648</v>
      </c>
      <c r="AF271" s="94"/>
      <c r="AG271" s="94" t="s">
        <v>647</v>
      </c>
      <c r="AH271" s="84" t="s">
        <v>648</v>
      </c>
      <c r="AI271" s="84" t="s">
        <v>648</v>
      </c>
      <c r="AJ271" s="84" t="s">
        <v>648</v>
      </c>
      <c r="AK271" s="84" t="s">
        <v>1143</v>
      </c>
      <c r="AL271" s="48"/>
      <c r="AM271" s="48"/>
      <c r="AN271" s="48"/>
      <c r="AO271" s="84" t="s">
        <v>301</v>
      </c>
      <c r="AP271" s="94"/>
      <c r="AQ271" s="94"/>
      <c r="AR271" s="94"/>
      <c r="AS271" s="94"/>
      <c r="AT271" s="94"/>
      <c r="AU271" s="94"/>
      <c r="AV271" s="48"/>
      <c r="AW271" s="48"/>
      <c r="AX271" s="48"/>
      <c r="AY271" s="48"/>
      <c r="AZ271" s="48"/>
      <c r="BA271" s="84" t="s">
        <v>1475</v>
      </c>
      <c r="BB271" s="94"/>
      <c r="BC271" s="94"/>
      <c r="BD271" s="48"/>
      <c r="BE271" s="48"/>
      <c r="BF271" s="48"/>
      <c r="BG271" s="48"/>
      <c r="BH271" s="48"/>
      <c r="BI271" s="48"/>
      <c r="BJ271" s="48"/>
      <c r="BK271" s="48"/>
      <c r="BL271" s="48"/>
      <c r="BM271" s="48"/>
      <c r="BN271" s="48"/>
      <c r="BO271" s="84" t="s">
        <v>301</v>
      </c>
      <c r="BP271" s="84" t="s">
        <v>301</v>
      </c>
      <c r="BQ271" s="84" t="s">
        <v>301</v>
      </c>
      <c r="BR271" s="84" t="s">
        <v>1336</v>
      </c>
      <c r="BS271" s="94"/>
      <c r="BT271" s="84" t="s">
        <v>1336</v>
      </c>
      <c r="BU271" s="94"/>
      <c r="BV271" s="94"/>
      <c r="BW271" s="94"/>
      <c r="BX271" s="94"/>
      <c r="BY271" s="94"/>
      <c r="BZ271" s="94"/>
      <c r="CA271" s="84" t="s">
        <v>1336</v>
      </c>
      <c r="CB271" s="84" t="s">
        <v>301</v>
      </c>
      <c r="CC271" s="94"/>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c r="DV271" s="48"/>
      <c r="DW271" s="48"/>
      <c r="DX271" s="48"/>
      <c r="DY271" s="48"/>
      <c r="DZ271" s="48"/>
      <c r="EA271" s="48"/>
      <c r="EB271" s="48"/>
      <c r="EC271" s="48"/>
      <c r="ED271" s="48"/>
      <c r="EE271" s="48"/>
      <c r="EF271" s="48"/>
      <c r="EG271" s="48"/>
    </row>
    <row r="272" spans="1:146" s="13" customFormat="1">
      <c r="A272" s="48" t="s">
        <v>567</v>
      </c>
      <c r="B272" s="48">
        <v>1</v>
      </c>
      <c r="C272" s="48" t="s">
        <v>375</v>
      </c>
      <c r="D272" s="48" t="s">
        <v>389</v>
      </c>
      <c r="E272" s="48">
        <v>1</v>
      </c>
      <c r="F272" s="48" t="s">
        <v>1146</v>
      </c>
      <c r="G272" s="48" t="s">
        <v>1144</v>
      </c>
      <c r="H272" s="49" t="s">
        <v>507</v>
      </c>
      <c r="I272" s="48">
        <v>2</v>
      </c>
      <c r="J272" s="50" t="s">
        <v>456</v>
      </c>
      <c r="K272" s="50" t="s">
        <v>528</v>
      </c>
      <c r="L272" s="48" t="s">
        <v>529</v>
      </c>
      <c r="M272" s="51"/>
      <c r="N272" s="48"/>
      <c r="O272" s="53">
        <v>293</v>
      </c>
      <c r="P272" s="87"/>
      <c r="Q272" s="87"/>
      <c r="R272" s="84">
        <v>58.4</v>
      </c>
      <c r="S272" s="48">
        <v>6.25</v>
      </c>
      <c r="T272" s="8">
        <f>U272/S272</f>
        <v>2.3359999999999999</v>
      </c>
      <c r="U272" s="84">
        <v>14.6</v>
      </c>
      <c r="V272" s="48"/>
      <c r="W272" s="48"/>
      <c r="X272" s="85">
        <v>26.1</v>
      </c>
      <c r="Y272" s="85"/>
      <c r="Z272" s="48"/>
      <c r="AA272" s="48"/>
      <c r="AB272" s="48"/>
      <c r="AC272" s="48"/>
      <c r="AD272" s="48"/>
      <c r="AE272" s="84"/>
      <c r="AF272" s="48">
        <v>0.2</v>
      </c>
      <c r="AG272" s="48"/>
      <c r="AH272" s="84">
        <v>0.9</v>
      </c>
      <c r="AI272" s="84">
        <v>58</v>
      </c>
      <c r="AJ272" s="84">
        <v>1.2</v>
      </c>
      <c r="AK272" s="84"/>
      <c r="AL272" s="48"/>
      <c r="AM272" s="48"/>
      <c r="AN272" s="48"/>
      <c r="AO272" s="84"/>
      <c r="AP272" s="48">
        <v>8</v>
      </c>
      <c r="AQ272" s="48"/>
      <c r="AR272" s="48">
        <v>5</v>
      </c>
      <c r="AS272" s="48"/>
      <c r="AT272" s="48"/>
      <c r="AU272" s="48">
        <v>20</v>
      </c>
      <c r="AV272" s="48"/>
      <c r="AW272" s="48"/>
      <c r="AX272" s="48"/>
      <c r="AY272" s="48"/>
      <c r="AZ272" s="48"/>
      <c r="BA272" s="84"/>
      <c r="BB272" s="48"/>
      <c r="BC272" s="48"/>
      <c r="BD272" s="48"/>
      <c r="BE272" s="48"/>
      <c r="BF272" s="48"/>
      <c r="BG272" s="48"/>
      <c r="BH272" s="48"/>
      <c r="BI272" s="48"/>
      <c r="BJ272" s="48"/>
      <c r="BK272" s="48"/>
      <c r="BL272" s="48"/>
      <c r="BM272" s="48"/>
      <c r="BN272" s="48"/>
      <c r="BO272" s="84">
        <v>0.41</v>
      </c>
      <c r="BP272" s="84">
        <v>0.17</v>
      </c>
      <c r="BQ272" s="84">
        <v>4.2</v>
      </c>
      <c r="BR272" s="84"/>
      <c r="BS272" s="48"/>
      <c r="BT272" s="84"/>
      <c r="BU272" s="48"/>
      <c r="BV272" s="48"/>
      <c r="BW272" s="48"/>
      <c r="BX272" s="48"/>
      <c r="BY272" s="48"/>
      <c r="BZ272" s="48"/>
      <c r="CA272" s="84"/>
      <c r="CB272" s="84"/>
      <c r="CC272" s="48">
        <v>2</v>
      </c>
      <c r="CD272" s="48"/>
      <c r="CE272" s="48"/>
      <c r="CF272" s="48"/>
      <c r="CG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c r="DV272" s="48"/>
      <c r="DW272" s="48"/>
      <c r="DX272" s="48"/>
      <c r="DY272" s="48"/>
      <c r="DZ272" s="48"/>
      <c r="EA272" s="48"/>
      <c r="EB272" s="48"/>
      <c r="EC272" s="48"/>
      <c r="ED272" s="48"/>
      <c r="EE272" s="48"/>
      <c r="EF272" s="48"/>
      <c r="EG272" s="48"/>
    </row>
    <row r="273" spans="1:146" s="13" customFormat="1">
      <c r="A273" s="48" t="s">
        <v>567</v>
      </c>
      <c r="B273" s="48">
        <v>2</v>
      </c>
      <c r="C273" s="48" t="s">
        <v>375</v>
      </c>
      <c r="D273" s="48" t="s">
        <v>389</v>
      </c>
      <c r="E273" s="48">
        <v>1</v>
      </c>
      <c r="F273" s="48" t="s">
        <v>1146</v>
      </c>
      <c r="G273" s="48" t="s">
        <v>1144</v>
      </c>
      <c r="H273" s="49"/>
      <c r="I273" s="48">
        <v>2</v>
      </c>
      <c r="J273" s="50" t="s">
        <v>439</v>
      </c>
      <c r="K273" s="50" t="s">
        <v>530</v>
      </c>
      <c r="L273" s="48" t="s">
        <v>531</v>
      </c>
      <c r="M273" s="51"/>
      <c r="N273" s="48"/>
      <c r="O273" s="53">
        <v>208</v>
      </c>
      <c r="P273" s="87"/>
      <c r="Q273" s="87"/>
      <c r="R273" s="84">
        <v>67.2</v>
      </c>
      <c r="S273" s="48">
        <v>6.25</v>
      </c>
      <c r="T273" s="8">
        <f>U273/S273</f>
        <v>3.0239999999999996</v>
      </c>
      <c r="U273" s="84">
        <v>18.899999999999999</v>
      </c>
      <c r="V273" s="48"/>
      <c r="W273" s="48"/>
      <c r="X273" s="85">
        <v>14.7</v>
      </c>
      <c r="Y273" s="85"/>
      <c r="Z273" s="48"/>
      <c r="AA273" s="48"/>
      <c r="AB273" s="48"/>
      <c r="AC273" s="48"/>
      <c r="AD273" s="48"/>
      <c r="AE273" s="84"/>
      <c r="AF273" s="48">
        <v>0</v>
      </c>
      <c r="AG273" s="48"/>
      <c r="AH273" s="84">
        <v>0.9</v>
      </c>
      <c r="AI273" s="84">
        <v>4</v>
      </c>
      <c r="AJ273" s="84">
        <v>1</v>
      </c>
      <c r="AK273" s="84">
        <v>1.5</v>
      </c>
      <c r="AL273" s="48"/>
      <c r="AM273" s="48"/>
      <c r="AN273" s="48"/>
      <c r="AO273" s="84"/>
      <c r="AP273" s="48"/>
      <c r="AQ273" s="48"/>
      <c r="AR273" s="48">
        <v>3</v>
      </c>
      <c r="AS273" s="48"/>
      <c r="AT273" s="48"/>
      <c r="AU273" s="48"/>
      <c r="AV273" s="48"/>
      <c r="AW273" s="48"/>
      <c r="AX273" s="48"/>
      <c r="AY273" s="48"/>
      <c r="AZ273" s="48"/>
      <c r="BA273" s="84"/>
      <c r="BB273" s="48"/>
      <c r="BC273" s="48"/>
      <c r="BD273" s="48"/>
      <c r="BE273" s="48"/>
      <c r="BF273" s="48"/>
      <c r="BG273" s="48"/>
      <c r="BH273" s="48"/>
      <c r="BI273" s="48"/>
      <c r="BJ273" s="48"/>
      <c r="BK273" s="48"/>
      <c r="BL273" s="48"/>
      <c r="BM273" s="48"/>
      <c r="BN273" s="48"/>
      <c r="BO273" s="84">
        <v>0.88</v>
      </c>
      <c r="BP273" s="84">
        <v>0.11</v>
      </c>
      <c r="BQ273" s="84">
        <v>4.0999999999999996</v>
      </c>
      <c r="BR273" s="84"/>
      <c r="BS273" s="48"/>
      <c r="BT273" s="84"/>
      <c r="BU273" s="48"/>
      <c r="BV273" s="48"/>
      <c r="BW273" s="48"/>
      <c r="BX273" s="48"/>
      <c r="BY273" s="48"/>
      <c r="BZ273" s="48"/>
      <c r="CA273" s="84"/>
      <c r="CB273" s="84"/>
      <c r="CC273" s="48">
        <v>0</v>
      </c>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c r="DV273" s="48"/>
      <c r="DW273" s="48"/>
      <c r="DX273" s="48"/>
      <c r="DY273" s="48"/>
      <c r="DZ273" s="48"/>
      <c r="EA273" s="48"/>
      <c r="EB273" s="48"/>
      <c r="EC273" s="48"/>
      <c r="ED273" s="48"/>
      <c r="EE273" s="48"/>
      <c r="EF273" s="48"/>
      <c r="EG273" s="48"/>
    </row>
    <row r="274" spans="1:146" s="19" customFormat="1" ht="14.25" customHeight="1">
      <c r="A274" s="86" t="s">
        <v>567</v>
      </c>
      <c r="B274" s="48" t="s">
        <v>646</v>
      </c>
      <c r="C274" s="48"/>
      <c r="D274" s="48"/>
      <c r="E274" s="48">
        <v>1</v>
      </c>
      <c r="F274" s="48" t="s">
        <v>1146</v>
      </c>
      <c r="G274" s="48" t="s">
        <v>1144</v>
      </c>
      <c r="H274" s="49" t="s">
        <v>507</v>
      </c>
      <c r="I274" s="48"/>
      <c r="J274" s="50"/>
      <c r="K274" s="50"/>
      <c r="L274" s="48"/>
      <c r="M274" s="51">
        <f>R274+U274+X274+Y274+AE274+AG274+AH274</f>
        <v>100</v>
      </c>
      <c r="N274" s="52"/>
      <c r="O274" s="53">
        <f>AVERAGE(O272:O273)</f>
        <v>250.5</v>
      </c>
      <c r="P274" s="87">
        <f>U274*17+X274*37+Y274*17+AG274*29+AE274*8</f>
        <v>1024.2</v>
      </c>
      <c r="Q274" s="87">
        <f>(U274*4)+(X274*9)+(Y274*4)+(AG274*7)+(AE274*2)</f>
        <v>247</v>
      </c>
      <c r="R274" s="88">
        <f>AVERAGE(R272:R273)</f>
        <v>62.8</v>
      </c>
      <c r="S274" s="48">
        <v>6.25</v>
      </c>
      <c r="T274" s="52">
        <f>AVERAGE(T272:T273)</f>
        <v>2.6799999999999997</v>
      </c>
      <c r="U274" s="89">
        <f>S274*T274</f>
        <v>16.75</v>
      </c>
      <c r="V274" s="52">
        <f>U274</f>
        <v>16.75</v>
      </c>
      <c r="W274" s="7">
        <v>0</v>
      </c>
      <c r="X274" s="98">
        <f>AVERAGE(X272:X273)</f>
        <v>20.399999999999999</v>
      </c>
      <c r="Y274" s="66">
        <f>100-R274-U274-X274-AE274-AH274</f>
        <v>-0.94999999999999574</v>
      </c>
      <c r="Z274" s="52"/>
      <c r="AA274" s="23"/>
      <c r="AB274" s="23"/>
      <c r="AC274" s="23"/>
      <c r="AD274" s="23"/>
      <c r="AE274" s="88">
        <f>AF274</f>
        <v>0.1</v>
      </c>
      <c r="AF274" s="51">
        <f>AVERAGE(AF272:AF273)</f>
        <v>0.1</v>
      </c>
      <c r="AG274" s="23">
        <v>0</v>
      </c>
      <c r="AH274" s="88">
        <f>AVERAGE(AH272:AH273)</f>
        <v>0.9</v>
      </c>
      <c r="AI274" s="88">
        <f>AVERAGE(AI272:AI273)</f>
        <v>31</v>
      </c>
      <c r="AJ274" s="88">
        <f>AVERAGE(AJ272:AJ273)</f>
        <v>1.1000000000000001</v>
      </c>
      <c r="AK274" s="88">
        <f>AVERAGE(AK272:AK273)</f>
        <v>1.5</v>
      </c>
      <c r="AL274" s="52"/>
      <c r="AM274" s="52"/>
      <c r="AN274" s="26"/>
      <c r="AO274" s="89">
        <f>AR274+(AS274/12)</f>
        <v>5.666666666666667</v>
      </c>
      <c r="AP274" s="27"/>
      <c r="AQ274" s="52"/>
      <c r="AR274" s="52">
        <f>AVERAGE(AR272:AR273)</f>
        <v>4</v>
      </c>
      <c r="AS274" s="52">
        <f>AU274</f>
        <v>20</v>
      </c>
      <c r="AT274" s="27"/>
      <c r="AU274" s="52">
        <f>AVERAGE(AU272:AU273)</f>
        <v>20</v>
      </c>
      <c r="AV274" s="27"/>
      <c r="AW274" s="27"/>
      <c r="AX274" s="48"/>
      <c r="AY274" s="27"/>
      <c r="AZ274" s="27"/>
      <c r="BA274" s="67">
        <v>29</v>
      </c>
      <c r="BB274" s="27"/>
      <c r="BC274" s="23"/>
      <c r="BD274" s="25"/>
      <c r="BE274" s="25"/>
      <c r="BF274" s="25"/>
      <c r="BG274" s="25"/>
      <c r="BH274" s="92"/>
      <c r="BI274" s="26"/>
      <c r="BJ274" s="26"/>
      <c r="BK274" s="26"/>
      <c r="BL274" s="26"/>
      <c r="BM274" s="26"/>
      <c r="BN274" s="27"/>
      <c r="BO274" s="89">
        <f>AVERAGE(BO272:BO273)</f>
        <v>0.64500000000000002</v>
      </c>
      <c r="BP274" s="89">
        <f>AVERAGE(BP272:BP273)</f>
        <v>0.14000000000000001</v>
      </c>
      <c r="BQ274" s="89">
        <f>AVERAGE(BQ272:BQ273)</f>
        <v>4.1500000000000004</v>
      </c>
      <c r="BR274" s="84">
        <v>5.3900000000000003E-2</v>
      </c>
      <c r="BS274" s="26"/>
      <c r="BT274" s="69">
        <v>0</v>
      </c>
      <c r="BU274" s="26"/>
      <c r="BV274" s="27"/>
      <c r="BW274" s="27"/>
      <c r="BX274" s="27"/>
      <c r="BY274" s="27"/>
      <c r="BZ274" s="23"/>
      <c r="CA274" s="71">
        <v>1</v>
      </c>
      <c r="CB274" s="71">
        <f>CC274</f>
        <v>1</v>
      </c>
      <c r="CC274" s="52">
        <f>AVERAGE(CC272:CC273)</f>
        <v>1</v>
      </c>
      <c r="CD274" s="25"/>
      <c r="CE274" s="25"/>
      <c r="CF274" s="25"/>
      <c r="CG274" s="23"/>
      <c r="CH274" s="25"/>
      <c r="CI274" s="25"/>
      <c r="CJ274" s="27"/>
      <c r="CK274" s="26"/>
      <c r="CL274" s="26"/>
      <c r="CM274" s="26"/>
      <c r="CN274" s="26"/>
      <c r="CO274" s="24"/>
      <c r="CP274" s="24"/>
      <c r="CQ274" s="25"/>
      <c r="CR274" s="24"/>
      <c r="CS274" s="25"/>
      <c r="CT274" s="24"/>
      <c r="CU274" s="25"/>
      <c r="CV274" s="25"/>
      <c r="CW274" s="25"/>
      <c r="CX274" s="26"/>
      <c r="CY274" s="26"/>
      <c r="CZ274" s="24"/>
      <c r="DA274" s="25"/>
      <c r="DB274" s="26"/>
      <c r="DC274" s="25"/>
      <c r="DD274" s="25"/>
      <c r="DE274" s="25"/>
      <c r="DF274" s="26"/>
      <c r="DG274" s="26"/>
      <c r="DH274" s="25"/>
      <c r="DI274" s="25"/>
      <c r="DJ274" s="25"/>
      <c r="DK274" s="25"/>
      <c r="DL274" s="25"/>
      <c r="DM274" s="26"/>
      <c r="DN274" s="26"/>
      <c r="DO274" s="25"/>
      <c r="DP274" s="27"/>
      <c r="DQ274" s="27"/>
      <c r="DR274" s="27"/>
      <c r="DS274" s="27"/>
      <c r="DT274" s="27"/>
      <c r="DU274" s="27"/>
      <c r="DV274" s="27"/>
      <c r="DW274" s="27"/>
      <c r="DX274" s="27"/>
      <c r="DY274" s="27"/>
      <c r="DZ274" s="27"/>
      <c r="EA274" s="27"/>
      <c r="EB274" s="27"/>
      <c r="EC274" s="27"/>
      <c r="ED274" s="27"/>
      <c r="EE274" s="27"/>
      <c r="EF274" s="27"/>
      <c r="EG274" s="27"/>
      <c r="EH274" s="20"/>
      <c r="EI274" s="20"/>
      <c r="EJ274" s="20"/>
      <c r="EK274" s="20"/>
      <c r="EL274" s="20"/>
      <c r="EM274" s="20"/>
      <c r="EN274" s="20"/>
      <c r="EO274" s="20"/>
      <c r="EP274" s="20"/>
    </row>
    <row r="275" spans="1:146" s="13" customFormat="1">
      <c r="A275" s="93"/>
      <c r="B275" s="94"/>
      <c r="C275" s="94"/>
      <c r="D275" s="94"/>
      <c r="E275" s="94"/>
      <c r="F275" s="94"/>
      <c r="G275" s="94"/>
      <c r="H275" s="95"/>
      <c r="I275" s="94"/>
      <c r="J275" s="96"/>
      <c r="K275" s="96"/>
      <c r="L275" s="94"/>
      <c r="M275" s="172"/>
      <c r="N275" s="94"/>
      <c r="O275" s="97"/>
      <c r="P275" s="84" t="s">
        <v>1349</v>
      </c>
      <c r="Q275" s="84" t="s">
        <v>1349</v>
      </c>
      <c r="R275" s="84" t="s">
        <v>1349</v>
      </c>
      <c r="S275" s="94"/>
      <c r="T275" s="94"/>
      <c r="U275" s="84"/>
      <c r="V275" s="94" t="s">
        <v>416</v>
      </c>
      <c r="W275" s="94" t="s">
        <v>416</v>
      </c>
      <c r="X275" s="85"/>
      <c r="Y275" s="85" t="s">
        <v>416</v>
      </c>
      <c r="Z275" s="48"/>
      <c r="AA275" s="48"/>
      <c r="AB275" s="48"/>
      <c r="AC275" s="48"/>
      <c r="AD275" s="48"/>
      <c r="AE275" s="84" t="s">
        <v>301</v>
      </c>
      <c r="AF275" s="94"/>
      <c r="AG275" s="94" t="s">
        <v>647</v>
      </c>
      <c r="AH275" s="84" t="s">
        <v>648</v>
      </c>
      <c r="AI275" s="84" t="s">
        <v>648</v>
      </c>
      <c r="AJ275" s="84" t="s">
        <v>648</v>
      </c>
      <c r="AK275" s="84" t="s">
        <v>1145</v>
      </c>
      <c r="AL275" s="48"/>
      <c r="AM275" s="48"/>
      <c r="AN275" s="48"/>
      <c r="AO275" s="84" t="s">
        <v>301</v>
      </c>
      <c r="AP275" s="94"/>
      <c r="AQ275" s="94"/>
      <c r="AR275" s="94"/>
      <c r="AS275" s="94"/>
      <c r="AT275" s="94"/>
      <c r="AU275" s="94"/>
      <c r="AV275" s="94"/>
      <c r="AW275" s="94"/>
      <c r="AX275" s="94"/>
      <c r="AY275" s="94"/>
      <c r="AZ275" s="94"/>
      <c r="BA275" s="84" t="s">
        <v>1283</v>
      </c>
      <c r="BB275" s="94"/>
      <c r="BC275" s="94"/>
      <c r="BD275" s="94"/>
      <c r="BE275" s="94"/>
      <c r="BF275" s="94"/>
      <c r="BG275" s="94"/>
      <c r="BH275" s="94"/>
      <c r="BI275" s="94"/>
      <c r="BJ275" s="94"/>
      <c r="BK275" s="94"/>
      <c r="BL275" s="94"/>
      <c r="BM275" s="94"/>
      <c r="BN275" s="94"/>
      <c r="BO275" s="84" t="s">
        <v>301</v>
      </c>
      <c r="BP275" s="84" t="s">
        <v>301</v>
      </c>
      <c r="BQ275" s="84" t="s">
        <v>301</v>
      </c>
      <c r="BR275" s="84" t="s">
        <v>1283</v>
      </c>
      <c r="BS275" s="94"/>
      <c r="BT275" s="84" t="s">
        <v>1283</v>
      </c>
      <c r="BU275" s="94"/>
      <c r="BV275" s="94"/>
      <c r="BW275" s="94"/>
      <c r="BX275" s="94"/>
      <c r="BY275" s="94"/>
      <c r="BZ275" s="94"/>
      <c r="CA275" s="84" t="s">
        <v>1283</v>
      </c>
      <c r="CB275" s="84" t="s">
        <v>301</v>
      </c>
      <c r="CC275" s="94"/>
      <c r="CD275" s="48"/>
      <c r="CE275" s="48"/>
      <c r="CF275" s="48"/>
      <c r="CG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c r="DV275" s="48"/>
      <c r="DW275" s="48"/>
      <c r="DX275" s="48"/>
      <c r="DY275" s="48"/>
      <c r="DZ275" s="48"/>
      <c r="EA275" s="48"/>
      <c r="EB275" s="48"/>
      <c r="EC275" s="48"/>
      <c r="ED275" s="48"/>
      <c r="EE275" s="48"/>
      <c r="EF275" s="48"/>
      <c r="EG275" s="48"/>
    </row>
    <row r="276" spans="1:146" s="13" customFormat="1">
      <c r="A276" s="48" t="s">
        <v>569</v>
      </c>
      <c r="B276" s="48">
        <v>1</v>
      </c>
      <c r="C276" s="48" t="s">
        <v>375</v>
      </c>
      <c r="D276" s="48" t="s">
        <v>389</v>
      </c>
      <c r="E276" s="48">
        <v>1</v>
      </c>
      <c r="F276" s="48" t="s">
        <v>532</v>
      </c>
      <c r="G276" s="48" t="s">
        <v>1147</v>
      </c>
      <c r="H276" s="49" t="s">
        <v>533</v>
      </c>
      <c r="I276" s="48">
        <v>1</v>
      </c>
      <c r="J276" s="50" t="s">
        <v>439</v>
      </c>
      <c r="K276" s="50" t="s">
        <v>534</v>
      </c>
      <c r="L276" s="48" t="s">
        <v>535</v>
      </c>
      <c r="M276" s="51"/>
      <c r="N276" s="48"/>
      <c r="O276" s="53">
        <v>189</v>
      </c>
      <c r="P276" s="87"/>
      <c r="Q276" s="87"/>
      <c r="R276" s="84">
        <v>69.400000000000006</v>
      </c>
      <c r="S276" s="48">
        <v>6.25</v>
      </c>
      <c r="T276" s="8">
        <f>U276/S276</f>
        <v>1.9359999999999999</v>
      </c>
      <c r="U276" s="84">
        <v>12.1</v>
      </c>
      <c r="V276" s="48"/>
      <c r="W276" s="48"/>
      <c r="X276" s="85">
        <v>14.1</v>
      </c>
      <c r="Y276" s="85"/>
      <c r="Z276" s="48"/>
      <c r="AA276" s="48"/>
      <c r="AB276" s="48"/>
      <c r="AC276" s="48"/>
      <c r="AD276" s="48"/>
      <c r="AE276" s="84"/>
      <c r="AF276" s="48">
        <v>0</v>
      </c>
      <c r="AG276" s="48"/>
      <c r="AH276" s="84">
        <v>1.1000000000000001</v>
      </c>
      <c r="AI276" s="84">
        <v>40</v>
      </c>
      <c r="AJ276" s="84">
        <v>3.1</v>
      </c>
      <c r="AK276" s="84">
        <v>1</v>
      </c>
      <c r="AL276" s="48"/>
      <c r="AM276" s="48"/>
      <c r="AN276" s="48"/>
      <c r="AO276" s="84"/>
      <c r="AP276" s="48"/>
      <c r="AQ276" s="48"/>
      <c r="AR276" s="48"/>
      <c r="AS276" s="48"/>
      <c r="AT276" s="48"/>
      <c r="AU276" s="48"/>
      <c r="AV276" s="48"/>
      <c r="AW276" s="48"/>
      <c r="AX276" s="48"/>
      <c r="AY276" s="48"/>
      <c r="AZ276" s="48"/>
      <c r="BA276" s="84"/>
      <c r="BB276" s="48"/>
      <c r="BC276" s="48"/>
      <c r="BD276" s="48"/>
      <c r="BE276" s="48"/>
      <c r="BF276" s="48"/>
      <c r="BG276" s="48"/>
      <c r="BH276" s="48"/>
      <c r="BI276" s="48"/>
      <c r="BJ276" s="48"/>
      <c r="BK276" s="48"/>
      <c r="BL276" s="48"/>
      <c r="BM276" s="48"/>
      <c r="BN276" s="48"/>
      <c r="BO276" s="84"/>
      <c r="BP276" s="84"/>
      <c r="BQ276" s="84"/>
      <c r="BR276" s="84"/>
      <c r="BS276" s="48"/>
      <c r="BT276" s="84"/>
      <c r="BU276" s="48"/>
      <c r="BV276" s="48"/>
      <c r="BW276" s="48"/>
      <c r="BX276" s="48"/>
      <c r="BY276" s="48"/>
      <c r="BZ276" s="48"/>
      <c r="CA276" s="84"/>
      <c r="CB276" s="84"/>
      <c r="CC276" s="48"/>
      <c r="CD276" s="48"/>
      <c r="CE276" s="48"/>
      <c r="CF276" s="48"/>
      <c r="CG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c r="DV276" s="48"/>
      <c r="DW276" s="48"/>
      <c r="DX276" s="48"/>
      <c r="DY276" s="48"/>
      <c r="DZ276" s="48"/>
      <c r="EA276" s="48"/>
      <c r="EB276" s="48"/>
      <c r="EC276" s="48"/>
      <c r="ED276" s="48"/>
      <c r="EE276" s="48"/>
      <c r="EF276" s="48"/>
      <c r="EG276" s="48"/>
    </row>
    <row r="277" spans="1:146" s="13" customFormat="1">
      <c r="A277" s="48" t="s">
        <v>569</v>
      </c>
      <c r="B277" s="48">
        <v>2</v>
      </c>
      <c r="C277" s="48" t="s">
        <v>375</v>
      </c>
      <c r="D277" s="48" t="s">
        <v>389</v>
      </c>
      <c r="E277" s="48">
        <v>1</v>
      </c>
      <c r="F277" s="48" t="s">
        <v>532</v>
      </c>
      <c r="G277" s="48" t="s">
        <v>1147</v>
      </c>
      <c r="H277" s="49"/>
      <c r="I277" s="48">
        <v>1</v>
      </c>
      <c r="J277" s="50" t="s">
        <v>456</v>
      </c>
      <c r="K277" s="50" t="s">
        <v>536</v>
      </c>
      <c r="L277" s="48" t="s">
        <v>535</v>
      </c>
      <c r="M277" s="51"/>
      <c r="N277" s="48"/>
      <c r="O277" s="53">
        <v>56</v>
      </c>
      <c r="P277" s="87"/>
      <c r="Q277" s="87"/>
      <c r="R277" s="84">
        <v>85.5</v>
      </c>
      <c r="S277" s="48">
        <v>6.25</v>
      </c>
      <c r="T277" s="8">
        <f>U277/S277</f>
        <v>2.2080000000000002</v>
      </c>
      <c r="U277" s="84">
        <v>13.8</v>
      </c>
      <c r="V277" s="48"/>
      <c r="W277" s="48"/>
      <c r="X277" s="85">
        <v>0.1</v>
      </c>
      <c r="Y277" s="85"/>
      <c r="Z277" s="48"/>
      <c r="AA277" s="48"/>
      <c r="AB277" s="48"/>
      <c r="AC277" s="48"/>
      <c r="AD277" s="48"/>
      <c r="AE277" s="84"/>
      <c r="AF277" s="48">
        <v>0</v>
      </c>
      <c r="AG277" s="48"/>
      <c r="AH277" s="84">
        <v>0.6</v>
      </c>
      <c r="AI277" s="84">
        <v>15</v>
      </c>
      <c r="AJ277" s="84">
        <v>0.1</v>
      </c>
      <c r="AK277" s="84"/>
      <c r="AL277" s="48"/>
      <c r="AM277" s="48"/>
      <c r="AN277" s="48"/>
      <c r="AO277" s="84"/>
      <c r="AP277" s="48">
        <v>20</v>
      </c>
      <c r="AQ277" s="48"/>
      <c r="AR277" s="48">
        <v>20</v>
      </c>
      <c r="AS277" s="48"/>
      <c r="AT277" s="48"/>
      <c r="AU277" s="48">
        <v>0</v>
      </c>
      <c r="AV277" s="48"/>
      <c r="AW277" s="48"/>
      <c r="AX277" s="48"/>
      <c r="AY277" s="48"/>
      <c r="AZ277" s="48"/>
      <c r="BA277" s="84"/>
      <c r="BB277" s="48"/>
      <c r="BC277" s="48"/>
      <c r="BD277" s="48"/>
      <c r="BE277" s="48"/>
      <c r="BF277" s="48"/>
      <c r="BG277" s="48"/>
      <c r="BH277" s="48"/>
      <c r="BI277" s="48"/>
      <c r="BJ277" s="48"/>
      <c r="BK277" s="48"/>
      <c r="BL277" s="48"/>
      <c r="BM277" s="48"/>
      <c r="BN277" s="48"/>
      <c r="BO277" s="84">
        <v>0.01</v>
      </c>
      <c r="BP277" s="84">
        <v>0.02</v>
      </c>
      <c r="BQ277" s="84">
        <v>1</v>
      </c>
      <c r="BR277" s="84"/>
      <c r="BS277" s="48"/>
      <c r="BT277" s="84"/>
      <c r="BU277" s="48"/>
      <c r="BV277" s="48"/>
      <c r="BW277" s="48"/>
      <c r="BX277" s="48"/>
      <c r="BY277" s="48"/>
      <c r="BZ277" s="48"/>
      <c r="CA277" s="84"/>
      <c r="CB277" s="84"/>
      <c r="CC277" s="48">
        <v>0</v>
      </c>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c r="DV277" s="48"/>
      <c r="DW277" s="48"/>
      <c r="DX277" s="48"/>
      <c r="DY277" s="48"/>
      <c r="DZ277" s="48"/>
      <c r="EA277" s="48"/>
      <c r="EB277" s="48"/>
      <c r="EC277" s="48"/>
      <c r="ED277" s="48"/>
      <c r="EE277" s="48"/>
      <c r="EF277" s="48"/>
      <c r="EG277" s="48"/>
    </row>
    <row r="278" spans="1:146" s="13" customFormat="1">
      <c r="A278" s="48" t="s">
        <v>569</v>
      </c>
      <c r="B278" s="48">
        <v>3</v>
      </c>
      <c r="C278" s="48" t="s">
        <v>375</v>
      </c>
      <c r="D278" s="48" t="s">
        <v>389</v>
      </c>
      <c r="E278" s="48">
        <v>1</v>
      </c>
      <c r="F278" s="48" t="s">
        <v>532</v>
      </c>
      <c r="G278" s="48" t="s">
        <v>1147</v>
      </c>
      <c r="H278" s="49"/>
      <c r="I278" s="48">
        <v>1</v>
      </c>
      <c r="J278" s="50" t="s">
        <v>441</v>
      </c>
      <c r="K278" s="50" t="s">
        <v>537</v>
      </c>
      <c r="L278" s="48" t="s">
        <v>538</v>
      </c>
      <c r="M278" s="51"/>
      <c r="N278" s="48"/>
      <c r="O278" s="53">
        <v>184</v>
      </c>
      <c r="P278" s="87"/>
      <c r="Q278" s="87"/>
      <c r="R278" s="84">
        <v>70</v>
      </c>
      <c r="S278" s="48">
        <v>6.25</v>
      </c>
      <c r="T278" s="8">
        <f>U278/S278</f>
        <v>2.08</v>
      </c>
      <c r="U278" s="84">
        <v>13</v>
      </c>
      <c r="V278" s="48"/>
      <c r="W278" s="48"/>
      <c r="X278" s="85">
        <v>14.2</v>
      </c>
      <c r="Y278" s="85"/>
      <c r="Z278" s="48"/>
      <c r="AA278" s="48"/>
      <c r="AB278" s="48"/>
      <c r="AC278" s="48"/>
      <c r="AD278" s="48"/>
      <c r="AE278" s="84"/>
      <c r="AF278" s="48"/>
      <c r="AG278" s="48"/>
      <c r="AH278" s="84">
        <v>1.8</v>
      </c>
      <c r="AI278" s="84">
        <v>71</v>
      </c>
      <c r="AJ278" s="84">
        <v>3.2</v>
      </c>
      <c r="AK278" s="84">
        <v>0.8</v>
      </c>
      <c r="AL278" s="48"/>
      <c r="AM278" s="48"/>
      <c r="AN278" s="48"/>
      <c r="AO278" s="84"/>
      <c r="AP278" s="48"/>
      <c r="AQ278" s="48"/>
      <c r="AR278" s="48">
        <v>360</v>
      </c>
      <c r="AS278" s="48"/>
      <c r="AT278" s="48">
        <v>0</v>
      </c>
      <c r="AU278" s="48">
        <v>14</v>
      </c>
      <c r="AV278" s="48"/>
      <c r="AW278" s="48"/>
      <c r="AX278" s="48"/>
      <c r="AY278" s="48"/>
      <c r="AZ278" s="48"/>
      <c r="BA278" s="84"/>
      <c r="BB278" s="48"/>
      <c r="BC278" s="48"/>
      <c r="BD278" s="48"/>
      <c r="BE278" s="48"/>
      <c r="BF278" s="48"/>
      <c r="BG278" s="48"/>
      <c r="BH278" s="48"/>
      <c r="BI278" s="48"/>
      <c r="BJ278" s="48"/>
      <c r="BK278" s="48"/>
      <c r="BL278" s="48"/>
      <c r="BM278" s="48"/>
      <c r="BN278" s="48"/>
      <c r="BO278" s="84">
        <v>0.15</v>
      </c>
      <c r="BP278" s="84">
        <v>0.3</v>
      </c>
      <c r="BQ278" s="84">
        <v>0.1</v>
      </c>
      <c r="BR278" s="84"/>
      <c r="BS278" s="48">
        <v>0.25</v>
      </c>
      <c r="BT278" s="84"/>
      <c r="BU278" s="48">
        <v>80</v>
      </c>
      <c r="BV278" s="48"/>
      <c r="BW278" s="48">
        <v>0</v>
      </c>
      <c r="BX278" s="48"/>
      <c r="BY278" s="48"/>
      <c r="BZ278" s="48"/>
      <c r="CA278" s="84">
        <v>5.4</v>
      </c>
      <c r="CB278" s="84"/>
      <c r="CC278" s="48">
        <v>0</v>
      </c>
      <c r="CD278" s="48"/>
      <c r="CE278" s="48"/>
      <c r="CF278" s="48"/>
      <c r="CG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c r="DV278" s="48"/>
      <c r="DW278" s="48"/>
      <c r="DX278" s="48"/>
      <c r="DY278" s="48"/>
      <c r="DZ278" s="48"/>
      <c r="EA278" s="48"/>
      <c r="EB278" s="48"/>
      <c r="EC278" s="48"/>
      <c r="ED278" s="48"/>
      <c r="EE278" s="48"/>
      <c r="EF278" s="48"/>
      <c r="EG278" s="48"/>
    </row>
    <row r="279" spans="1:146" s="13" customFormat="1">
      <c r="A279" s="48" t="s">
        <v>569</v>
      </c>
      <c r="B279" s="48">
        <v>4</v>
      </c>
      <c r="C279" s="48" t="s">
        <v>375</v>
      </c>
      <c r="D279" s="48" t="s">
        <v>389</v>
      </c>
      <c r="E279" s="48">
        <v>1</v>
      </c>
      <c r="F279" s="48" t="s">
        <v>532</v>
      </c>
      <c r="G279" s="48" t="s">
        <v>1147</v>
      </c>
      <c r="H279" s="49"/>
      <c r="I279" s="48">
        <v>1</v>
      </c>
      <c r="J279" s="50" t="s">
        <v>512</v>
      </c>
      <c r="K279" s="50" t="s">
        <v>539</v>
      </c>
      <c r="L279" s="48" t="s">
        <v>535</v>
      </c>
      <c r="M279" s="51"/>
      <c r="N279" s="48"/>
      <c r="O279" s="53">
        <v>183</v>
      </c>
      <c r="P279" s="87"/>
      <c r="Q279" s="87"/>
      <c r="R279" s="84">
        <v>70.099999999999994</v>
      </c>
      <c r="S279" s="48">
        <v>6.25</v>
      </c>
      <c r="T279" s="8">
        <f>U279/S279</f>
        <v>2.016</v>
      </c>
      <c r="U279" s="84">
        <v>12.6</v>
      </c>
      <c r="V279" s="48"/>
      <c r="W279" s="48"/>
      <c r="X279" s="85">
        <v>13.6</v>
      </c>
      <c r="Y279" s="85"/>
      <c r="Z279" s="48"/>
      <c r="AA279" s="48"/>
      <c r="AB279" s="48"/>
      <c r="AC279" s="48"/>
      <c r="AD279" s="48"/>
      <c r="AE279" s="84"/>
      <c r="AF279" s="48">
        <v>0</v>
      </c>
      <c r="AG279" s="48"/>
      <c r="AH279" s="84">
        <v>1.2</v>
      </c>
      <c r="AI279" s="84">
        <v>62</v>
      </c>
      <c r="AJ279" s="84">
        <v>3.2</v>
      </c>
      <c r="AK279" s="84">
        <v>1</v>
      </c>
      <c r="AL279" s="48"/>
      <c r="AM279" s="48"/>
      <c r="AN279" s="48"/>
      <c r="AO279" s="84"/>
      <c r="AP279" s="48">
        <v>365</v>
      </c>
      <c r="AQ279" s="48"/>
      <c r="AR279" s="48">
        <v>292</v>
      </c>
      <c r="AS279" s="48"/>
      <c r="AT279" s="48"/>
      <c r="AU279" s="48">
        <v>436</v>
      </c>
      <c r="AV279" s="48"/>
      <c r="AW279" s="48"/>
      <c r="AX279" s="48"/>
      <c r="AY279" s="48"/>
      <c r="AZ279" s="48"/>
      <c r="BA279" s="84"/>
      <c r="BB279" s="48"/>
      <c r="BC279" s="48"/>
      <c r="BD279" s="48"/>
      <c r="BE279" s="48"/>
      <c r="BF279" s="48"/>
      <c r="BG279" s="48"/>
      <c r="BH279" s="48"/>
      <c r="BI279" s="48"/>
      <c r="BJ279" s="48"/>
      <c r="BK279" s="48"/>
      <c r="BL279" s="48"/>
      <c r="BM279" s="48"/>
      <c r="BN279" s="48"/>
      <c r="BO279" s="84">
        <v>0.23</v>
      </c>
      <c r="BP279" s="84">
        <v>0.38</v>
      </c>
      <c r="BQ279" s="84">
        <v>0.1</v>
      </c>
      <c r="BR279" s="84"/>
      <c r="BS279" s="48"/>
      <c r="BT279" s="84"/>
      <c r="BU279" s="48"/>
      <c r="BV279" s="48"/>
      <c r="BW279" s="48"/>
      <c r="BX279" s="48"/>
      <c r="BY279" s="48"/>
      <c r="BZ279" s="48"/>
      <c r="CA279" s="84"/>
      <c r="CB279" s="84"/>
      <c r="CC279" s="48">
        <v>0</v>
      </c>
      <c r="CD279" s="48"/>
      <c r="CE279" s="48"/>
      <c r="CF279" s="48"/>
      <c r="CG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c r="DV279" s="48"/>
      <c r="DW279" s="48"/>
      <c r="DX279" s="48"/>
      <c r="DY279" s="48"/>
      <c r="DZ279" s="48"/>
      <c r="EA279" s="48"/>
      <c r="EB279" s="48"/>
      <c r="EC279" s="48"/>
      <c r="ED279" s="48"/>
      <c r="EE279" s="48"/>
      <c r="EF279" s="48"/>
      <c r="EG279" s="48"/>
    </row>
    <row r="280" spans="1:146" s="19" customFormat="1" ht="14.25" customHeight="1">
      <c r="A280" s="86" t="s">
        <v>569</v>
      </c>
      <c r="B280" s="48" t="s">
        <v>646</v>
      </c>
      <c r="C280" s="48"/>
      <c r="D280" s="48"/>
      <c r="E280" s="48">
        <v>1</v>
      </c>
      <c r="F280" s="48" t="s">
        <v>532</v>
      </c>
      <c r="G280" s="48" t="s">
        <v>1147</v>
      </c>
      <c r="H280" s="49" t="s">
        <v>533</v>
      </c>
      <c r="I280" s="48"/>
      <c r="J280" s="50"/>
      <c r="K280" s="50"/>
      <c r="L280" s="48"/>
      <c r="M280" s="51">
        <f>R280+U280+X280+Y280+AE280+AG280+AH280</f>
        <v>100</v>
      </c>
      <c r="N280" s="52"/>
      <c r="O280" s="53">
        <f>AVERAGE(O276:O279)</f>
        <v>153</v>
      </c>
      <c r="P280" s="87">
        <f>U280*17+X280*37+Y280*17+AG280*29+AE280*8</f>
        <v>636.27499999999998</v>
      </c>
      <c r="Q280" s="87">
        <f>(U280*4)+(X280*9)+(Y280*4)+(AG280*7)+(AE280*2)</f>
        <v>152.80000000000001</v>
      </c>
      <c r="R280" s="88">
        <f>AVERAGE(R276:R279)</f>
        <v>73.75</v>
      </c>
      <c r="S280" s="48">
        <v>6.25</v>
      </c>
      <c r="T280" s="52">
        <f>AVERAGE(T276:T279)</f>
        <v>2.06</v>
      </c>
      <c r="U280" s="89">
        <f>S280*T280</f>
        <v>12.875</v>
      </c>
      <c r="V280" s="52">
        <f>U280</f>
        <v>12.875</v>
      </c>
      <c r="W280" s="7">
        <v>0</v>
      </c>
      <c r="X280" s="98">
        <f>AVERAGE(X276:X279)</f>
        <v>10.5</v>
      </c>
      <c r="Y280" s="66">
        <f>100-R280-U280-X280-AE280-AH280</f>
        <v>1.7</v>
      </c>
      <c r="Z280" s="52"/>
      <c r="AA280" s="23"/>
      <c r="AB280" s="23"/>
      <c r="AC280" s="23"/>
      <c r="AD280" s="23"/>
      <c r="AE280" s="88">
        <f>AF280</f>
        <v>0</v>
      </c>
      <c r="AF280" s="51">
        <f>AVERAGE(AF276:AF279)</f>
        <v>0</v>
      </c>
      <c r="AG280" s="23">
        <v>0</v>
      </c>
      <c r="AH280" s="88">
        <f>AVERAGE(AH276:AH279)</f>
        <v>1.175</v>
      </c>
      <c r="AI280" s="88">
        <f>AVERAGE(AI276:AI279)</f>
        <v>47</v>
      </c>
      <c r="AJ280" s="88">
        <f>AVERAGE(AJ276:AJ279)</f>
        <v>2.4000000000000004</v>
      </c>
      <c r="AK280" s="88">
        <f>AVERAGE(AK276:AK279)</f>
        <v>0.93333333333333324</v>
      </c>
      <c r="AL280" s="52"/>
      <c r="AM280" s="52"/>
      <c r="AN280" s="26"/>
      <c r="AO280" s="89">
        <f>AR280+(AS280/12)</f>
        <v>236.5</v>
      </c>
      <c r="AP280" s="27"/>
      <c r="AQ280" s="52"/>
      <c r="AR280" s="52">
        <f>AVERAGE(AR276:AR279)</f>
        <v>224</v>
      </c>
      <c r="AS280" s="52">
        <f>AU280</f>
        <v>150</v>
      </c>
      <c r="AT280" s="27"/>
      <c r="AU280" s="52">
        <f>AVERAGE(AU276:AU279)</f>
        <v>150</v>
      </c>
      <c r="AV280" s="27"/>
      <c r="AW280" s="27"/>
      <c r="AX280" s="48"/>
      <c r="AY280" s="27"/>
      <c r="AZ280" s="27"/>
      <c r="BA280" s="67">
        <v>5</v>
      </c>
      <c r="BB280" s="27"/>
      <c r="BC280" s="23"/>
      <c r="BD280" s="25"/>
      <c r="BE280" s="25"/>
      <c r="BF280" s="25"/>
      <c r="BG280" s="25"/>
      <c r="BH280" s="92"/>
      <c r="BI280" s="26"/>
      <c r="BJ280" s="26"/>
      <c r="BK280" s="26"/>
      <c r="BL280" s="26"/>
      <c r="BM280" s="26"/>
      <c r="BN280" s="27"/>
      <c r="BO280" s="89">
        <f>AVERAGE(BO276:BO279)</f>
        <v>0.13</v>
      </c>
      <c r="BP280" s="89">
        <f>AVERAGE(BP276:BP279)</f>
        <v>0.23333333333333331</v>
      </c>
      <c r="BQ280" s="89">
        <f>AVERAGE(BQ276:BQ279)</f>
        <v>0.40000000000000008</v>
      </c>
      <c r="BR280" s="84">
        <v>0.25</v>
      </c>
      <c r="BS280" s="50"/>
      <c r="BT280" s="84">
        <v>80</v>
      </c>
      <c r="BU280" s="26"/>
      <c r="BV280" s="48"/>
      <c r="BW280" s="48"/>
      <c r="BX280" s="48"/>
      <c r="BY280" s="48"/>
      <c r="BZ280" s="23"/>
      <c r="CA280" s="71">
        <v>5.4</v>
      </c>
      <c r="CB280" s="71">
        <f>CC280</f>
        <v>0</v>
      </c>
      <c r="CC280" s="52">
        <f>AVERAGE(CC276:CC279)</f>
        <v>0</v>
      </c>
      <c r="CD280" s="25"/>
      <c r="CE280" s="25"/>
      <c r="CF280" s="25"/>
      <c r="CG280" s="23"/>
      <c r="CH280" s="25"/>
      <c r="CI280" s="25"/>
      <c r="CJ280" s="27"/>
      <c r="CK280" s="26"/>
      <c r="CL280" s="26"/>
      <c r="CM280" s="26"/>
      <c r="CN280" s="26"/>
      <c r="CO280" s="24"/>
      <c r="CP280" s="24"/>
      <c r="CQ280" s="25"/>
      <c r="CR280" s="24"/>
      <c r="CS280" s="25"/>
      <c r="CT280" s="24"/>
      <c r="CU280" s="25"/>
      <c r="CV280" s="25"/>
      <c r="CW280" s="25"/>
      <c r="CX280" s="26"/>
      <c r="CY280" s="26"/>
      <c r="CZ280" s="24"/>
      <c r="DA280" s="25"/>
      <c r="DB280" s="26"/>
      <c r="DC280" s="25"/>
      <c r="DD280" s="25"/>
      <c r="DE280" s="25"/>
      <c r="DF280" s="26"/>
      <c r="DG280" s="26"/>
      <c r="DH280" s="25"/>
      <c r="DI280" s="25"/>
      <c r="DJ280" s="25"/>
      <c r="DK280" s="25"/>
      <c r="DL280" s="25"/>
      <c r="DM280" s="26"/>
      <c r="DN280" s="26"/>
      <c r="DO280" s="25"/>
      <c r="DP280" s="27"/>
      <c r="DQ280" s="27"/>
      <c r="DR280" s="27"/>
      <c r="DS280" s="27"/>
      <c r="DT280" s="27"/>
      <c r="DU280" s="27"/>
      <c r="DV280" s="27"/>
      <c r="DW280" s="27"/>
      <c r="DX280" s="27"/>
      <c r="DY280" s="27"/>
      <c r="DZ280" s="27"/>
      <c r="EA280" s="27"/>
      <c r="EB280" s="27"/>
      <c r="EC280" s="27"/>
      <c r="ED280" s="27"/>
      <c r="EE280" s="27"/>
      <c r="EF280" s="27"/>
      <c r="EG280" s="27"/>
      <c r="EH280" s="20"/>
      <c r="EI280" s="20"/>
      <c r="EJ280" s="20"/>
      <c r="EK280" s="20"/>
      <c r="EL280" s="20"/>
      <c r="EM280" s="20"/>
      <c r="EN280" s="20"/>
      <c r="EO280" s="20"/>
      <c r="EP280" s="20"/>
    </row>
    <row r="281" spans="1:146" s="13" customFormat="1">
      <c r="A281" s="93"/>
      <c r="B281" s="94"/>
      <c r="C281" s="94"/>
      <c r="D281" s="94"/>
      <c r="E281" s="94"/>
      <c r="F281" s="94"/>
      <c r="G281" s="94"/>
      <c r="H281" s="95"/>
      <c r="I281" s="94"/>
      <c r="J281" s="96"/>
      <c r="K281" s="96"/>
      <c r="L281" s="94"/>
      <c r="M281" s="172"/>
      <c r="N281" s="94"/>
      <c r="O281" s="97"/>
      <c r="P281" s="84" t="s">
        <v>1349</v>
      </c>
      <c r="Q281" s="84" t="s">
        <v>1349</v>
      </c>
      <c r="R281" s="84" t="s">
        <v>1349</v>
      </c>
      <c r="S281" s="94"/>
      <c r="T281" s="94"/>
      <c r="U281" s="84"/>
      <c r="V281" s="94" t="s">
        <v>416</v>
      </c>
      <c r="W281" s="94" t="s">
        <v>416</v>
      </c>
      <c r="X281" s="85"/>
      <c r="Y281" s="85" t="s">
        <v>301</v>
      </c>
      <c r="Z281" s="48"/>
      <c r="AA281" s="48"/>
      <c r="AB281" s="48"/>
      <c r="AC281" s="48"/>
      <c r="AD281" s="48"/>
      <c r="AE281" s="84" t="s">
        <v>648</v>
      </c>
      <c r="AF281" s="94"/>
      <c r="AG281" s="94" t="s">
        <v>647</v>
      </c>
      <c r="AH281" s="84" t="s">
        <v>648</v>
      </c>
      <c r="AI281" s="84" t="s">
        <v>648</v>
      </c>
      <c r="AJ281" s="84" t="s">
        <v>648</v>
      </c>
      <c r="AK281" s="84" t="s">
        <v>648</v>
      </c>
      <c r="AL281" s="48"/>
      <c r="AM281" s="48"/>
      <c r="AN281" s="48"/>
      <c r="AO281" s="84" t="s">
        <v>301</v>
      </c>
      <c r="AP281" s="94"/>
      <c r="AQ281" s="94"/>
      <c r="AR281" s="94"/>
      <c r="AS281" s="94" t="s">
        <v>301</v>
      </c>
      <c r="AT281" s="94"/>
      <c r="AU281" s="94"/>
      <c r="AV281" s="94"/>
      <c r="AW281" s="94"/>
      <c r="AX281" s="94"/>
      <c r="AY281" s="94"/>
      <c r="AZ281" s="94"/>
      <c r="BA281" s="84" t="s">
        <v>1149</v>
      </c>
      <c r="BB281" s="94"/>
      <c r="BC281" s="94"/>
      <c r="BD281" s="94"/>
      <c r="BE281" s="94"/>
      <c r="BF281" s="94"/>
      <c r="BG281" s="94"/>
      <c r="BH281" s="94"/>
      <c r="BI281" s="94"/>
      <c r="BJ281" s="94"/>
      <c r="BK281" s="94"/>
      <c r="BL281" s="94"/>
      <c r="BM281" s="94"/>
      <c r="BN281" s="94"/>
      <c r="BO281" s="84" t="s">
        <v>301</v>
      </c>
      <c r="BP281" s="84" t="s">
        <v>301</v>
      </c>
      <c r="BQ281" s="84" t="s">
        <v>301</v>
      </c>
      <c r="BR281" s="84" t="s">
        <v>1149</v>
      </c>
      <c r="BS281" s="94"/>
      <c r="BT281" s="84" t="s">
        <v>1148</v>
      </c>
      <c r="BU281" s="94"/>
      <c r="BV281" s="94"/>
      <c r="BW281" s="94"/>
      <c r="BX281" s="94"/>
      <c r="BY281" s="94"/>
      <c r="BZ281" s="94"/>
      <c r="CA281" s="84" t="s">
        <v>1284</v>
      </c>
      <c r="CB281" s="84" t="s">
        <v>301</v>
      </c>
      <c r="CC281" s="94"/>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c r="DV281" s="48"/>
      <c r="DW281" s="48"/>
      <c r="DX281" s="48"/>
      <c r="DY281" s="48"/>
      <c r="DZ281" s="48"/>
      <c r="EA281" s="48"/>
      <c r="EB281" s="48"/>
      <c r="EC281" s="48"/>
      <c r="ED281" s="48"/>
      <c r="EE281" s="48"/>
      <c r="EF281" s="48"/>
      <c r="EG281" s="48"/>
    </row>
    <row r="282" spans="1:146" s="13" customFormat="1">
      <c r="A282" s="48" t="s">
        <v>568</v>
      </c>
      <c r="B282" s="48">
        <v>1</v>
      </c>
      <c r="C282" s="48" t="s">
        <v>375</v>
      </c>
      <c r="D282" s="48" t="s">
        <v>389</v>
      </c>
      <c r="E282" s="48">
        <v>1</v>
      </c>
      <c r="F282" s="48" t="s">
        <v>540</v>
      </c>
      <c r="G282" s="48" t="s">
        <v>1150</v>
      </c>
      <c r="H282" s="49" t="s">
        <v>541</v>
      </c>
      <c r="I282" s="48">
        <v>1</v>
      </c>
      <c r="J282" s="50" t="s">
        <v>512</v>
      </c>
      <c r="K282" s="50" t="s">
        <v>542</v>
      </c>
      <c r="L282" s="48" t="s">
        <v>543</v>
      </c>
      <c r="M282" s="51"/>
      <c r="N282" s="48"/>
      <c r="O282" s="53">
        <v>145</v>
      </c>
      <c r="P282" s="87"/>
      <c r="Q282" s="87"/>
      <c r="R282" s="84">
        <v>76.7</v>
      </c>
      <c r="S282" s="48">
        <v>6.25</v>
      </c>
      <c r="T282" s="8">
        <f>U282/S282</f>
        <v>2.8639999999999999</v>
      </c>
      <c r="U282" s="84">
        <v>17.899999999999999</v>
      </c>
      <c r="V282" s="48"/>
      <c r="W282" s="48"/>
      <c r="X282" s="85">
        <v>8.1999999999999993</v>
      </c>
      <c r="Y282" s="85"/>
      <c r="Z282" s="48"/>
      <c r="AA282" s="48"/>
      <c r="AB282" s="48"/>
      <c r="AC282" s="48"/>
      <c r="AD282" s="48"/>
      <c r="AE282" s="84"/>
      <c r="AF282" s="48">
        <v>0</v>
      </c>
      <c r="AG282" s="48"/>
      <c r="AH282" s="84">
        <v>1.2</v>
      </c>
      <c r="AI282" s="84">
        <v>184</v>
      </c>
      <c r="AJ282" s="84">
        <v>1.2</v>
      </c>
      <c r="AK282" s="84"/>
      <c r="AL282" s="48"/>
      <c r="AM282" s="48"/>
      <c r="AN282" s="48"/>
      <c r="AO282" s="84"/>
      <c r="AP282" s="48">
        <v>38</v>
      </c>
      <c r="AQ282" s="48"/>
      <c r="AR282" s="48">
        <v>38</v>
      </c>
      <c r="AS282" s="48"/>
      <c r="AT282" s="48"/>
      <c r="AU282" s="48">
        <v>0</v>
      </c>
      <c r="AV282" s="48"/>
      <c r="AW282" s="48"/>
      <c r="AX282" s="48"/>
      <c r="AY282" s="48"/>
      <c r="AZ282" s="48"/>
      <c r="BA282" s="84"/>
      <c r="BB282" s="48"/>
      <c r="BC282" s="48"/>
      <c r="BD282" s="48"/>
      <c r="BE282" s="48"/>
      <c r="BF282" s="48"/>
      <c r="BG282" s="48"/>
      <c r="BH282" s="48"/>
      <c r="BI282" s="48"/>
      <c r="BJ282" s="48"/>
      <c r="BK282" s="48"/>
      <c r="BL282" s="48"/>
      <c r="BM282" s="48"/>
      <c r="BN282" s="48"/>
      <c r="BO282" s="84">
        <v>0.03</v>
      </c>
      <c r="BP282" s="84">
        <v>0.39</v>
      </c>
      <c r="BQ282" s="84">
        <v>2.9</v>
      </c>
      <c r="BR282" s="84"/>
      <c r="BS282" s="48"/>
      <c r="BT282" s="84"/>
      <c r="BU282" s="48"/>
      <c r="BV282" s="48"/>
      <c r="BW282" s="48"/>
      <c r="BX282" s="48"/>
      <c r="BY282" s="48"/>
      <c r="BZ282" s="48"/>
      <c r="CA282" s="84"/>
      <c r="CB282" s="84"/>
      <c r="CC282" s="48">
        <v>1</v>
      </c>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row>
    <row r="283" spans="1:146" s="13" customFormat="1">
      <c r="A283" s="48" t="s">
        <v>568</v>
      </c>
      <c r="B283" s="48">
        <v>2</v>
      </c>
      <c r="C283" s="48" t="s">
        <v>375</v>
      </c>
      <c r="D283" s="48" t="s">
        <v>389</v>
      </c>
      <c r="E283" s="48">
        <v>1</v>
      </c>
      <c r="F283" s="48" t="s">
        <v>540</v>
      </c>
      <c r="G283" s="48" t="s">
        <v>1150</v>
      </c>
      <c r="H283" s="49" t="s">
        <v>541</v>
      </c>
      <c r="I283" s="48">
        <v>1</v>
      </c>
      <c r="J283" s="50" t="s">
        <v>456</v>
      </c>
      <c r="K283" s="50" t="s">
        <v>545</v>
      </c>
      <c r="L283" s="48" t="s">
        <v>544</v>
      </c>
      <c r="M283" s="51"/>
      <c r="N283" s="48"/>
      <c r="O283" s="53">
        <v>71</v>
      </c>
      <c r="P283" s="87"/>
      <c r="Q283" s="87"/>
      <c r="R283" s="84">
        <v>81.2</v>
      </c>
      <c r="S283" s="48">
        <v>6.25</v>
      </c>
      <c r="T283" s="8">
        <f>U283/S283</f>
        <v>2.7839999999999998</v>
      </c>
      <c r="U283" s="84">
        <v>17.399999999999999</v>
      </c>
      <c r="V283" s="48"/>
      <c r="W283" s="48"/>
      <c r="X283" s="85">
        <v>0.2</v>
      </c>
      <c r="Y283" s="85"/>
      <c r="Z283" s="48"/>
      <c r="AA283" s="48"/>
      <c r="AB283" s="48"/>
      <c r="AC283" s="48"/>
      <c r="AD283" s="48"/>
      <c r="AE283" s="84"/>
      <c r="AF283" s="48">
        <v>0</v>
      </c>
      <c r="AG283" s="48"/>
      <c r="AH283" s="84">
        <v>1.2</v>
      </c>
      <c r="AI283" s="84">
        <v>130</v>
      </c>
      <c r="AJ283" s="84">
        <v>0.6</v>
      </c>
      <c r="AK283" s="84"/>
      <c r="AL283" s="48"/>
      <c r="AM283" s="48"/>
      <c r="AN283" s="48"/>
      <c r="AO283" s="84"/>
      <c r="AP283" s="48">
        <v>30</v>
      </c>
      <c r="AQ283" s="48"/>
      <c r="AR283" s="48">
        <v>30</v>
      </c>
      <c r="AS283" s="48"/>
      <c r="AT283" s="48"/>
      <c r="AU283" s="48">
        <v>0</v>
      </c>
      <c r="AV283" s="48"/>
      <c r="AW283" s="48"/>
      <c r="AX283" s="48"/>
      <c r="AY283" s="48"/>
      <c r="AZ283" s="48"/>
      <c r="BA283" s="84"/>
      <c r="BB283" s="48"/>
      <c r="BC283" s="48"/>
      <c r="BD283" s="48"/>
      <c r="BE283" s="48"/>
      <c r="BF283" s="48"/>
      <c r="BG283" s="48"/>
      <c r="BH283" s="48"/>
      <c r="BI283" s="48"/>
      <c r="BJ283" s="48"/>
      <c r="BK283" s="48"/>
      <c r="BL283" s="48"/>
      <c r="BM283" s="48"/>
      <c r="BN283" s="48"/>
      <c r="BO283" s="84">
        <v>0.02</v>
      </c>
      <c r="BP283" s="84">
        <v>0.31</v>
      </c>
      <c r="BQ283" s="84">
        <v>3.7</v>
      </c>
      <c r="BR283" s="84"/>
      <c r="BS283" s="48"/>
      <c r="BT283" s="84"/>
      <c r="BU283" s="48"/>
      <c r="BV283" s="48"/>
      <c r="BW283" s="48"/>
      <c r="BX283" s="48"/>
      <c r="BY283" s="48"/>
      <c r="BZ283" s="48"/>
      <c r="CA283" s="84"/>
      <c r="CB283" s="84"/>
      <c r="CC283" s="48">
        <v>0</v>
      </c>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c r="DV283" s="48"/>
      <c r="DW283" s="48"/>
      <c r="DX283" s="48"/>
      <c r="DY283" s="48"/>
      <c r="DZ283" s="48"/>
      <c r="EA283" s="48"/>
      <c r="EB283" s="48"/>
      <c r="EC283" s="48"/>
      <c r="ED283" s="48"/>
      <c r="EE283" s="48"/>
      <c r="EF283" s="48"/>
      <c r="EG283" s="48"/>
    </row>
    <row r="284" spans="1:146" s="13" customFormat="1">
      <c r="A284" s="48" t="s">
        <v>568</v>
      </c>
      <c r="B284" s="48">
        <v>3</v>
      </c>
      <c r="C284" s="48" t="s">
        <v>375</v>
      </c>
      <c r="D284" s="48" t="s">
        <v>389</v>
      </c>
      <c r="E284" s="48">
        <v>1</v>
      </c>
      <c r="F284" s="48" t="s">
        <v>540</v>
      </c>
      <c r="G284" s="48" t="s">
        <v>1150</v>
      </c>
      <c r="H284" s="49"/>
      <c r="I284" s="48">
        <v>1</v>
      </c>
      <c r="J284" s="50" t="s">
        <v>439</v>
      </c>
      <c r="K284" s="50" t="s">
        <v>546</v>
      </c>
      <c r="L284" s="48" t="s">
        <v>547</v>
      </c>
      <c r="M284" s="51"/>
      <c r="N284" s="48"/>
      <c r="O284" s="53">
        <v>133</v>
      </c>
      <c r="P284" s="87"/>
      <c r="Q284" s="87"/>
      <c r="R284" s="84">
        <v>74.7</v>
      </c>
      <c r="S284" s="48">
        <v>6.25</v>
      </c>
      <c r="T284" s="8">
        <f>U284/S284</f>
        <v>2.7519999999999998</v>
      </c>
      <c r="U284" s="84">
        <v>17.2</v>
      </c>
      <c r="V284" s="48"/>
      <c r="W284" s="48"/>
      <c r="X284" s="85">
        <v>7.1</v>
      </c>
      <c r="Y284" s="85"/>
      <c r="Z284" s="48"/>
      <c r="AA284" s="48"/>
      <c r="AB284" s="48"/>
      <c r="AC284" s="48"/>
      <c r="AD284" s="48"/>
      <c r="AE284" s="84"/>
      <c r="AF284" s="48"/>
      <c r="AG284" s="48"/>
      <c r="AH284" s="84">
        <v>0.9</v>
      </c>
      <c r="AI284" s="84">
        <v>64</v>
      </c>
      <c r="AJ284" s="84">
        <v>2.5</v>
      </c>
      <c r="AK284" s="84"/>
      <c r="AL284" s="48"/>
      <c r="AM284" s="48"/>
      <c r="AN284" s="48"/>
      <c r="AO284" s="84"/>
      <c r="AP284" s="48"/>
      <c r="AQ284" s="48"/>
      <c r="AR284" s="48"/>
      <c r="AS284" s="48"/>
      <c r="AT284" s="48"/>
      <c r="AU284" s="48"/>
      <c r="AV284" s="48"/>
      <c r="AW284" s="48"/>
      <c r="AX284" s="48"/>
      <c r="AY284" s="48"/>
      <c r="AZ284" s="48"/>
      <c r="BA284" s="84"/>
      <c r="BB284" s="48"/>
      <c r="BC284" s="48"/>
      <c r="BD284" s="48"/>
      <c r="BE284" s="48"/>
      <c r="BF284" s="48"/>
      <c r="BG284" s="48"/>
      <c r="BH284" s="48"/>
      <c r="BI284" s="48"/>
      <c r="BJ284" s="48"/>
      <c r="BK284" s="48"/>
      <c r="BL284" s="48"/>
      <c r="BM284" s="48"/>
      <c r="BN284" s="48"/>
      <c r="BO284" s="84">
        <v>0.03</v>
      </c>
      <c r="BP284" s="84">
        <v>0.18</v>
      </c>
      <c r="BQ284" s="84">
        <v>2.6</v>
      </c>
      <c r="BR284" s="84"/>
      <c r="BS284" s="48"/>
      <c r="BT284" s="84"/>
      <c r="BU284" s="48"/>
      <c r="BV284" s="48"/>
      <c r="BW284" s="48"/>
      <c r="BX284" s="48"/>
      <c r="BY284" s="48"/>
      <c r="BZ284" s="48"/>
      <c r="CA284" s="84"/>
      <c r="CB284" s="84"/>
      <c r="CC284" s="48"/>
      <c r="CD284" s="48"/>
      <c r="CE284" s="48"/>
      <c r="CF284" s="48"/>
      <c r="CG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c r="DV284" s="48"/>
      <c r="DW284" s="48"/>
      <c r="DX284" s="48"/>
      <c r="DY284" s="48"/>
      <c r="DZ284" s="48"/>
      <c r="EA284" s="48"/>
      <c r="EB284" s="48"/>
      <c r="EC284" s="48"/>
      <c r="ED284" s="48"/>
      <c r="EE284" s="48"/>
      <c r="EF284" s="48"/>
      <c r="EG284" s="48"/>
    </row>
    <row r="285" spans="1:146" s="19" customFormat="1" ht="14.25" customHeight="1">
      <c r="A285" s="86" t="s">
        <v>568</v>
      </c>
      <c r="B285" s="48" t="s">
        <v>646</v>
      </c>
      <c r="C285" s="48"/>
      <c r="D285" s="48"/>
      <c r="E285" s="48">
        <v>1</v>
      </c>
      <c r="F285" s="48" t="s">
        <v>540</v>
      </c>
      <c r="G285" s="48" t="s">
        <v>1150</v>
      </c>
      <c r="H285" s="49" t="s">
        <v>541</v>
      </c>
      <c r="I285" s="48"/>
      <c r="J285" s="50"/>
      <c r="K285" s="50"/>
      <c r="L285" s="48"/>
      <c r="M285" s="51">
        <f>R285+U285+X285+Y285+AE285+AG285+AH285</f>
        <v>100</v>
      </c>
      <c r="N285" s="52"/>
      <c r="O285" s="53">
        <f>AVERAGE(O282:O284)</f>
        <v>116.33333333333333</v>
      </c>
      <c r="P285" s="87">
        <f>U285*17+X285*37+Y285*17+AG285*29+AE285*8</f>
        <v>466.56666666666649</v>
      </c>
      <c r="Q285" s="87">
        <f>(U285*4)+(X285*9)+(Y285*4)+(AG285*7)+(AE285*2)</f>
        <v>111.29999999999994</v>
      </c>
      <c r="R285" s="88">
        <f>AVERAGE(R282:R284)</f>
        <v>77.533333333333346</v>
      </c>
      <c r="S285" s="48">
        <v>6.25</v>
      </c>
      <c r="T285" s="52">
        <f>AVERAGE(T282:T284)</f>
        <v>2.7999999999999994</v>
      </c>
      <c r="U285" s="89">
        <f>S285*T285</f>
        <v>17.499999999999996</v>
      </c>
      <c r="V285" s="52">
        <v>0</v>
      </c>
      <c r="W285" s="7">
        <f>U285</f>
        <v>17.499999999999996</v>
      </c>
      <c r="X285" s="98">
        <f>AVERAGE(X282:X284)</f>
        <v>5.1666666666666661</v>
      </c>
      <c r="Y285" s="66">
        <f>100-R285-U285-X285-AE285-AH285</f>
        <v>-1.300000000000008</v>
      </c>
      <c r="Z285" s="52"/>
      <c r="AA285" s="23"/>
      <c r="AB285" s="23"/>
      <c r="AC285" s="23"/>
      <c r="AD285" s="23"/>
      <c r="AE285" s="88">
        <f>AF285</f>
        <v>0</v>
      </c>
      <c r="AF285" s="51">
        <f>AVERAGE(AF282:AF284)</f>
        <v>0</v>
      </c>
      <c r="AG285" s="23">
        <v>0</v>
      </c>
      <c r="AH285" s="88">
        <f>AVERAGE(AH282:AH284)</f>
        <v>1.0999999999999999</v>
      </c>
      <c r="AI285" s="88">
        <f>AVERAGE(AI282:AI284)</f>
        <v>126</v>
      </c>
      <c r="AJ285" s="88">
        <f>AVERAGE(AJ282:AJ284)</f>
        <v>1.4333333333333333</v>
      </c>
      <c r="AK285" s="105">
        <v>1.7</v>
      </c>
      <c r="AL285" s="52"/>
      <c r="AM285" s="52"/>
      <c r="AN285" s="26"/>
      <c r="AO285" s="89">
        <f>AR285+(AS285/12)</f>
        <v>34</v>
      </c>
      <c r="AP285" s="27"/>
      <c r="AQ285" s="52"/>
      <c r="AR285" s="52">
        <f>AVERAGE(AR282:AR284)</f>
        <v>34</v>
      </c>
      <c r="AS285" s="52">
        <f>AU285</f>
        <v>0</v>
      </c>
      <c r="AT285" s="27"/>
      <c r="AU285" s="52">
        <f>AVERAGE(AU282:AU284)</f>
        <v>0</v>
      </c>
      <c r="AV285" s="27"/>
      <c r="AW285" s="27"/>
      <c r="AX285" s="48"/>
      <c r="AY285" s="27"/>
      <c r="AZ285" s="27"/>
      <c r="BA285" s="67">
        <v>118</v>
      </c>
      <c r="BB285" s="27"/>
      <c r="BC285" s="23"/>
      <c r="BD285" s="25"/>
      <c r="BE285" s="25"/>
      <c r="BF285" s="25"/>
      <c r="BG285" s="25"/>
      <c r="BH285" s="92"/>
      <c r="BI285" s="26"/>
      <c r="BJ285" s="26"/>
      <c r="BK285" s="26"/>
      <c r="BL285" s="26"/>
      <c r="BM285" s="26"/>
      <c r="BN285" s="27"/>
      <c r="BO285" s="89">
        <f>AVERAGE(BO282:BO284)</f>
        <v>2.6666666666666668E-2</v>
      </c>
      <c r="BP285" s="89">
        <f>AVERAGE(BP282:BP284)</f>
        <v>0.29333333333333328</v>
      </c>
      <c r="BQ285" s="89">
        <f>AVERAGE(BQ282:BQ284)</f>
        <v>3.0666666666666664</v>
      </c>
      <c r="BR285" s="89">
        <v>0.12</v>
      </c>
      <c r="BS285" s="48"/>
      <c r="BT285" s="84">
        <v>5</v>
      </c>
      <c r="BU285" s="26"/>
      <c r="BV285" s="48"/>
      <c r="BW285" s="48"/>
      <c r="BX285" s="48"/>
      <c r="BY285" s="48"/>
      <c r="BZ285" s="23"/>
      <c r="CA285" s="71">
        <v>1.9</v>
      </c>
      <c r="CB285" s="71">
        <f>CC285</f>
        <v>0.5</v>
      </c>
      <c r="CC285" s="52">
        <f>AVERAGE(CC282:CC284)</f>
        <v>0.5</v>
      </c>
      <c r="CD285" s="25"/>
      <c r="CE285" s="25"/>
      <c r="CF285" s="25"/>
      <c r="CG285" s="23"/>
      <c r="CH285" s="25"/>
      <c r="CI285" s="25"/>
      <c r="CJ285" s="27"/>
      <c r="CK285" s="26"/>
      <c r="CL285" s="26"/>
      <c r="CM285" s="26"/>
      <c r="CN285" s="26"/>
      <c r="CO285" s="24"/>
      <c r="CP285" s="24"/>
      <c r="CQ285" s="25"/>
      <c r="CR285" s="24"/>
      <c r="CS285" s="25"/>
      <c r="CT285" s="24"/>
      <c r="CU285" s="25"/>
      <c r="CV285" s="25"/>
      <c r="CW285" s="25"/>
      <c r="CX285" s="26"/>
      <c r="CY285" s="26"/>
      <c r="CZ285" s="24"/>
      <c r="DA285" s="25"/>
      <c r="DB285" s="26"/>
      <c r="DC285" s="25"/>
      <c r="DD285" s="25"/>
      <c r="DE285" s="25"/>
      <c r="DF285" s="26"/>
      <c r="DG285" s="26"/>
      <c r="DH285" s="25"/>
      <c r="DI285" s="25"/>
      <c r="DJ285" s="25"/>
      <c r="DK285" s="25"/>
      <c r="DL285" s="25"/>
      <c r="DM285" s="26"/>
      <c r="DN285" s="26"/>
      <c r="DO285" s="25"/>
      <c r="DP285" s="27"/>
      <c r="DQ285" s="27"/>
      <c r="DR285" s="27"/>
      <c r="DS285" s="27"/>
      <c r="DT285" s="27"/>
      <c r="DU285" s="27"/>
      <c r="DV285" s="27"/>
      <c r="DW285" s="27"/>
      <c r="DX285" s="27"/>
      <c r="DY285" s="27"/>
      <c r="DZ285" s="27"/>
      <c r="EA285" s="27"/>
      <c r="EB285" s="27"/>
      <c r="EC285" s="27"/>
      <c r="ED285" s="27"/>
      <c r="EE285" s="27"/>
      <c r="EF285" s="27"/>
      <c r="EG285" s="27"/>
      <c r="EH285" s="20"/>
      <c r="EI285" s="20"/>
      <c r="EJ285" s="20"/>
      <c r="EK285" s="20"/>
      <c r="EL285" s="20"/>
      <c r="EM285" s="20"/>
      <c r="EN285" s="20"/>
      <c r="EO285" s="20"/>
      <c r="EP285" s="20"/>
    </row>
    <row r="286" spans="1:146" s="13" customFormat="1">
      <c r="A286" s="93"/>
      <c r="B286" s="94"/>
      <c r="C286" s="94"/>
      <c r="D286" s="94"/>
      <c r="E286" s="94"/>
      <c r="F286" s="94"/>
      <c r="G286" s="94"/>
      <c r="H286" s="95"/>
      <c r="I286" s="94"/>
      <c r="J286" s="96"/>
      <c r="K286" s="96"/>
      <c r="L286" s="94"/>
      <c r="M286" s="172"/>
      <c r="N286" s="94"/>
      <c r="O286" s="97"/>
      <c r="P286" s="84" t="s">
        <v>1349</v>
      </c>
      <c r="Q286" s="84" t="s">
        <v>1349</v>
      </c>
      <c r="R286" s="84" t="s">
        <v>1349</v>
      </c>
      <c r="S286" s="94"/>
      <c r="T286" s="94"/>
      <c r="U286" s="84"/>
      <c r="V286" s="94" t="s">
        <v>416</v>
      </c>
      <c r="W286" s="94" t="s">
        <v>416</v>
      </c>
      <c r="X286" s="85"/>
      <c r="Y286" s="85" t="s">
        <v>301</v>
      </c>
      <c r="Z286" s="48"/>
      <c r="AA286" s="48"/>
      <c r="AB286" s="48"/>
      <c r="AC286" s="48"/>
      <c r="AD286" s="48"/>
      <c r="AE286" s="84" t="s">
        <v>648</v>
      </c>
      <c r="AF286" s="94"/>
      <c r="AG286" s="94" t="s">
        <v>647</v>
      </c>
      <c r="AH286" s="84" t="s">
        <v>648</v>
      </c>
      <c r="AI286" s="84" t="s">
        <v>648</v>
      </c>
      <c r="AJ286" s="84" t="s">
        <v>648</v>
      </c>
      <c r="AK286" s="84" t="s">
        <v>1265</v>
      </c>
      <c r="AL286" s="48"/>
      <c r="AM286" s="48"/>
      <c r="AN286" s="48"/>
      <c r="AO286" s="84" t="s">
        <v>301</v>
      </c>
      <c r="AP286" s="94"/>
      <c r="AQ286" s="94"/>
      <c r="AR286" s="94" t="s">
        <v>648</v>
      </c>
      <c r="AS286" s="94" t="s">
        <v>301</v>
      </c>
      <c r="AT286" s="94"/>
      <c r="AU286" s="94"/>
      <c r="AV286" s="94"/>
      <c r="AW286" s="94"/>
      <c r="AX286" s="94"/>
      <c r="AY286" s="94"/>
      <c r="AZ286" s="94"/>
      <c r="BA286" s="84" t="s">
        <v>1285</v>
      </c>
      <c r="BB286" s="94"/>
      <c r="BC286" s="94"/>
      <c r="BD286" s="94"/>
      <c r="BE286" s="94"/>
      <c r="BF286" s="94"/>
      <c r="BG286" s="94"/>
      <c r="BH286" s="94"/>
      <c r="BI286" s="94"/>
      <c r="BJ286" s="94"/>
      <c r="BK286" s="94"/>
      <c r="BL286" s="94"/>
      <c r="BM286" s="94"/>
      <c r="BN286" s="94"/>
      <c r="BO286" s="84" t="s">
        <v>301</v>
      </c>
      <c r="BP286" s="84" t="s">
        <v>301</v>
      </c>
      <c r="BQ286" s="84" t="s">
        <v>301</v>
      </c>
      <c r="BR286" s="84" t="s">
        <v>1285</v>
      </c>
      <c r="BS286" s="94"/>
      <c r="BT286" s="84" t="s">
        <v>1285</v>
      </c>
      <c r="BU286" s="94"/>
      <c r="BV286" s="94"/>
      <c r="BW286" s="94"/>
      <c r="BX286" s="94"/>
      <c r="BY286" s="94"/>
      <c r="BZ286" s="94"/>
      <c r="CA286" s="84" t="s">
        <v>1285</v>
      </c>
      <c r="CB286" s="84" t="s">
        <v>301</v>
      </c>
      <c r="CC286" s="94"/>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c r="DV286" s="48"/>
      <c r="DW286" s="48"/>
      <c r="DX286" s="48"/>
      <c r="DY286" s="48"/>
      <c r="DZ286" s="48"/>
      <c r="EA286" s="48"/>
      <c r="EB286" s="48"/>
      <c r="EC286" s="48"/>
      <c r="ED286" s="48"/>
      <c r="EE286" s="48"/>
      <c r="EF286" s="48"/>
      <c r="EG286" s="48"/>
    </row>
    <row r="287" spans="1:146" s="13" customFormat="1">
      <c r="A287" s="48" t="s">
        <v>570</v>
      </c>
      <c r="B287" s="48">
        <v>1</v>
      </c>
      <c r="C287" s="48" t="s">
        <v>375</v>
      </c>
      <c r="D287" s="48" t="s">
        <v>389</v>
      </c>
      <c r="E287" s="48">
        <v>1</v>
      </c>
      <c r="F287" s="48" t="s">
        <v>548</v>
      </c>
      <c r="G287" s="48" t="s">
        <v>1151</v>
      </c>
      <c r="H287" s="49"/>
      <c r="I287" s="48">
        <v>1</v>
      </c>
      <c r="J287" s="50" t="s">
        <v>439</v>
      </c>
      <c r="K287" s="50" t="s">
        <v>552</v>
      </c>
      <c r="L287" s="48" t="s">
        <v>553</v>
      </c>
      <c r="M287" s="51"/>
      <c r="N287" s="48"/>
      <c r="O287" s="53">
        <v>87</v>
      </c>
      <c r="P287" s="87"/>
      <c r="Q287" s="87"/>
      <c r="R287" s="84">
        <v>78.5</v>
      </c>
      <c r="S287" s="48">
        <v>6.25</v>
      </c>
      <c r="T287" s="8">
        <f>U287/S287</f>
        <v>2.7839999999999998</v>
      </c>
      <c r="U287" s="84">
        <v>17.399999999999999</v>
      </c>
      <c r="V287" s="48"/>
      <c r="W287" s="48"/>
      <c r="X287" s="85">
        <v>1.1000000000000001</v>
      </c>
      <c r="Y287" s="85"/>
      <c r="Z287" s="48"/>
      <c r="AA287" s="48"/>
      <c r="AB287" s="48"/>
      <c r="AC287" s="48"/>
      <c r="AD287" s="48"/>
      <c r="AE287" s="84"/>
      <c r="AF287" s="48"/>
      <c r="AG287" s="48"/>
      <c r="AH287" s="84">
        <v>1.1000000000000001</v>
      </c>
      <c r="AI287" s="84">
        <v>51</v>
      </c>
      <c r="AJ287" s="84">
        <v>0.9</v>
      </c>
      <c r="AK287" s="84">
        <v>0.2</v>
      </c>
      <c r="AL287" s="48"/>
      <c r="AM287" s="48"/>
      <c r="AN287" s="48"/>
      <c r="AO287" s="84"/>
      <c r="AP287" s="48"/>
      <c r="AQ287" s="48"/>
      <c r="AR287" s="48"/>
      <c r="AS287" s="48"/>
      <c r="AT287" s="48"/>
      <c r="AU287" s="48"/>
      <c r="AV287" s="48"/>
      <c r="AW287" s="48"/>
      <c r="AX287" s="48"/>
      <c r="AY287" s="48"/>
      <c r="AZ287" s="48"/>
      <c r="BA287" s="84"/>
      <c r="BB287" s="48"/>
      <c r="BC287" s="48"/>
      <c r="BD287" s="48"/>
      <c r="BE287" s="48"/>
      <c r="BF287" s="48"/>
      <c r="BG287" s="48"/>
      <c r="BH287" s="48"/>
      <c r="BI287" s="48"/>
      <c r="BJ287" s="48"/>
      <c r="BK287" s="48"/>
      <c r="BL287" s="48"/>
      <c r="BM287" s="48"/>
      <c r="BN287" s="48"/>
      <c r="BO287" s="84">
        <v>0.03</v>
      </c>
      <c r="BP287" s="84">
        <v>0.27</v>
      </c>
      <c r="BQ287" s="84">
        <v>1.3</v>
      </c>
      <c r="BR287" s="84"/>
      <c r="BS287" s="48"/>
      <c r="BT287" s="84"/>
      <c r="BU287" s="48"/>
      <c r="BV287" s="48"/>
      <c r="BW287" s="48"/>
      <c r="BX287" s="48"/>
      <c r="BY287" s="48"/>
      <c r="BZ287" s="48"/>
      <c r="CA287" s="84"/>
      <c r="CB287" s="84"/>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c r="DV287" s="48"/>
      <c r="DW287" s="48"/>
      <c r="DX287" s="48"/>
      <c r="DY287" s="48"/>
      <c r="DZ287" s="48"/>
      <c r="EA287" s="48"/>
      <c r="EB287" s="48"/>
      <c r="EC287" s="48"/>
      <c r="ED287" s="48"/>
      <c r="EE287" s="48"/>
      <c r="EF287" s="48"/>
      <c r="EG287" s="48"/>
    </row>
    <row r="288" spans="1:146" s="13" customFormat="1">
      <c r="A288" s="48" t="s">
        <v>570</v>
      </c>
      <c r="B288" s="48">
        <v>2</v>
      </c>
      <c r="C288" s="48" t="s">
        <v>375</v>
      </c>
      <c r="D288" s="48" t="s">
        <v>389</v>
      </c>
      <c r="E288" s="48">
        <v>1</v>
      </c>
      <c r="F288" s="48" t="s">
        <v>548</v>
      </c>
      <c r="G288" s="48" t="s">
        <v>1151</v>
      </c>
      <c r="H288" s="49" t="s">
        <v>549</v>
      </c>
      <c r="I288" s="48">
        <v>1</v>
      </c>
      <c r="J288" s="50" t="s">
        <v>512</v>
      </c>
      <c r="K288" s="50" t="s">
        <v>551</v>
      </c>
      <c r="L288" s="48" t="s">
        <v>550</v>
      </c>
      <c r="M288" s="51"/>
      <c r="N288" s="48"/>
      <c r="O288" s="53">
        <v>94</v>
      </c>
      <c r="P288" s="87"/>
      <c r="Q288" s="87"/>
      <c r="R288" s="84">
        <v>77.7</v>
      </c>
      <c r="S288" s="48">
        <v>6.25</v>
      </c>
      <c r="T288" s="8">
        <f>U288/S288</f>
        <v>2.944</v>
      </c>
      <c r="U288" s="84">
        <v>18.399999999999999</v>
      </c>
      <c r="V288" s="48"/>
      <c r="W288" s="48"/>
      <c r="X288" s="85">
        <v>1.9</v>
      </c>
      <c r="Y288" s="85"/>
      <c r="Z288" s="48"/>
      <c r="AA288" s="48"/>
      <c r="AB288" s="48"/>
      <c r="AC288" s="48"/>
      <c r="AD288" s="48"/>
      <c r="AE288" s="84"/>
      <c r="AF288" s="48">
        <v>0</v>
      </c>
      <c r="AG288" s="48"/>
      <c r="AH288" s="84">
        <v>1.2</v>
      </c>
      <c r="AI288" s="84">
        <v>46</v>
      </c>
      <c r="AJ288" s="84">
        <v>0.8</v>
      </c>
      <c r="AK288" s="84">
        <v>0.2</v>
      </c>
      <c r="AL288" s="48"/>
      <c r="AM288" s="48"/>
      <c r="AN288" s="48"/>
      <c r="AO288" s="84"/>
      <c r="AP288" s="48">
        <v>32</v>
      </c>
      <c r="AQ288" s="48"/>
      <c r="AR288" s="48">
        <v>31</v>
      </c>
      <c r="AS288" s="48"/>
      <c r="AT288" s="48"/>
      <c r="AU288" s="48">
        <v>3</v>
      </c>
      <c r="AV288" s="48"/>
      <c r="AW288" s="48"/>
      <c r="AX288" s="48"/>
      <c r="AY288" s="48"/>
      <c r="AZ288" s="48"/>
      <c r="BA288" s="84"/>
      <c r="BB288" s="48"/>
      <c r="BC288" s="48"/>
      <c r="BD288" s="48"/>
      <c r="BE288" s="48"/>
      <c r="BF288" s="48"/>
      <c r="BG288" s="48"/>
      <c r="BH288" s="48"/>
      <c r="BI288" s="48"/>
      <c r="BJ288" s="48"/>
      <c r="BK288" s="48"/>
      <c r="BL288" s="48"/>
      <c r="BM288" s="48"/>
      <c r="BN288" s="48"/>
      <c r="BO288" s="84">
        <v>0.03</v>
      </c>
      <c r="BP288" s="84">
        <v>0.1</v>
      </c>
      <c r="BQ288" s="84">
        <v>2.2000000000000002</v>
      </c>
      <c r="BR288" s="84"/>
      <c r="BS288" s="48"/>
      <c r="BT288" s="84"/>
      <c r="BU288" s="48"/>
      <c r="BV288" s="48"/>
      <c r="BW288" s="48"/>
      <c r="BX288" s="48"/>
      <c r="BY288" s="48"/>
      <c r="BZ288" s="48"/>
      <c r="CA288" s="84"/>
      <c r="CB288" s="84"/>
      <c r="CC288" s="48">
        <v>0</v>
      </c>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c r="DV288" s="48"/>
      <c r="DW288" s="48"/>
      <c r="DX288" s="48"/>
      <c r="DY288" s="48"/>
      <c r="DZ288" s="48"/>
      <c r="EA288" s="48"/>
      <c r="EB288" s="48"/>
      <c r="EC288" s="48"/>
      <c r="ED288" s="48"/>
      <c r="EE288" s="48"/>
      <c r="EF288" s="48"/>
      <c r="EG288" s="48"/>
    </row>
    <row r="289" spans="1:146" s="13" customFormat="1">
      <c r="A289" s="48" t="s">
        <v>570</v>
      </c>
      <c r="B289" s="48">
        <v>3</v>
      </c>
      <c r="C289" s="48" t="s">
        <v>375</v>
      </c>
      <c r="D289" s="48" t="s">
        <v>389</v>
      </c>
      <c r="E289" s="48">
        <v>1</v>
      </c>
      <c r="F289" s="48" t="s">
        <v>548</v>
      </c>
      <c r="G289" s="48" t="s">
        <v>1151</v>
      </c>
      <c r="H289" s="49" t="s">
        <v>549</v>
      </c>
      <c r="I289" s="48">
        <v>1</v>
      </c>
      <c r="J289" s="50" t="s">
        <v>456</v>
      </c>
      <c r="K289" s="50" t="s">
        <v>571</v>
      </c>
      <c r="L289" s="48" t="s">
        <v>572</v>
      </c>
      <c r="M289" s="51"/>
      <c r="N289" s="48"/>
      <c r="O289" s="53">
        <v>107</v>
      </c>
      <c r="P289" s="87"/>
      <c r="Q289" s="87"/>
      <c r="R289" s="84">
        <v>77.2</v>
      </c>
      <c r="S289" s="48">
        <v>6.25</v>
      </c>
      <c r="T289" s="8">
        <f>U289/S289</f>
        <v>2.8960000000000004</v>
      </c>
      <c r="U289" s="84">
        <v>18.100000000000001</v>
      </c>
      <c r="V289" s="48"/>
      <c r="W289" s="48"/>
      <c r="X289" s="85">
        <v>3.8</v>
      </c>
      <c r="Y289" s="85"/>
      <c r="Z289" s="48"/>
      <c r="AA289" s="48"/>
      <c r="AB289" s="48"/>
      <c r="AC289" s="48"/>
      <c r="AD289" s="48"/>
      <c r="AE289" s="84"/>
      <c r="AF289" s="48">
        <v>0.2</v>
      </c>
      <c r="AG289" s="48"/>
      <c r="AH289" s="84">
        <v>1.2</v>
      </c>
      <c r="AI289" s="84">
        <v>74</v>
      </c>
      <c r="AJ289" s="84">
        <v>0.8</v>
      </c>
      <c r="AK289" s="84"/>
      <c r="AL289" s="48"/>
      <c r="AM289" s="48"/>
      <c r="AN289" s="48"/>
      <c r="AO289" s="84"/>
      <c r="AP289" s="48">
        <v>67</v>
      </c>
      <c r="AQ289" s="48"/>
      <c r="AR289" s="48">
        <v>65</v>
      </c>
      <c r="AS289" s="48"/>
      <c r="AT289" s="48"/>
      <c r="AU289" s="48">
        <v>10</v>
      </c>
      <c r="AV289" s="48"/>
      <c r="AW289" s="48"/>
      <c r="AX289" s="48"/>
      <c r="AY289" s="48"/>
      <c r="AZ289" s="48"/>
      <c r="BA289" s="84"/>
      <c r="BB289" s="48"/>
      <c r="BC289" s="48"/>
      <c r="BD289" s="48"/>
      <c r="BE289" s="48"/>
      <c r="BF289" s="48"/>
      <c r="BG289" s="48"/>
      <c r="BH289" s="48"/>
      <c r="BI289" s="48"/>
      <c r="BJ289" s="48"/>
      <c r="BK289" s="48"/>
      <c r="BL289" s="48"/>
      <c r="BM289" s="48"/>
      <c r="BN289" s="48"/>
      <c r="BO289" s="84">
        <v>0.06</v>
      </c>
      <c r="BP289" s="84">
        <v>0.2</v>
      </c>
      <c r="BQ289" s="84">
        <v>4.5999999999999996</v>
      </c>
      <c r="BR289" s="84"/>
      <c r="BS289" s="48"/>
      <c r="BT289" s="84"/>
      <c r="BU289" s="48"/>
      <c r="BV289" s="48"/>
      <c r="BW289" s="48"/>
      <c r="BX289" s="48"/>
      <c r="BY289" s="48"/>
      <c r="BZ289" s="48"/>
      <c r="CA289" s="84"/>
      <c r="CB289" s="84"/>
      <c r="CC289" s="48">
        <v>0</v>
      </c>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c r="DV289" s="48"/>
      <c r="DW289" s="48"/>
      <c r="DX289" s="48"/>
      <c r="DY289" s="48"/>
      <c r="DZ289" s="48"/>
      <c r="EA289" s="48"/>
      <c r="EB289" s="48"/>
      <c r="EC289" s="48"/>
      <c r="ED289" s="48"/>
      <c r="EE289" s="48"/>
      <c r="EF289" s="48"/>
      <c r="EG289" s="48"/>
    </row>
    <row r="290" spans="1:146" s="19" customFormat="1" ht="14.25" customHeight="1">
      <c r="A290" s="86" t="s">
        <v>570</v>
      </c>
      <c r="B290" s="48" t="s">
        <v>646</v>
      </c>
      <c r="C290" s="48"/>
      <c r="D290" s="48"/>
      <c r="E290" s="48">
        <v>1</v>
      </c>
      <c r="F290" s="48" t="s">
        <v>548</v>
      </c>
      <c r="G290" s="48" t="s">
        <v>1151</v>
      </c>
      <c r="H290" s="49" t="s">
        <v>549</v>
      </c>
      <c r="I290" s="48"/>
      <c r="J290" s="50"/>
      <c r="K290" s="50"/>
      <c r="L290" s="48"/>
      <c r="M290" s="51">
        <f>R290+U290+X290+Y290+AE290+AG290+AH290</f>
        <v>100</v>
      </c>
      <c r="N290" s="52"/>
      <c r="O290" s="53">
        <f>AVERAGE(O287:O289)</f>
        <v>96</v>
      </c>
      <c r="P290" s="87">
        <f>U290*17+X290*37+Y290*17+AG290*29+AE290*8</f>
        <v>402.00000000000011</v>
      </c>
      <c r="Q290" s="87">
        <f>(U290*4)+(X290*9)+(Y290*4)+(AG290*7)+(AE290*2)</f>
        <v>95.26666666666668</v>
      </c>
      <c r="R290" s="88">
        <f>AVERAGE(R287:R289)</f>
        <v>77.8</v>
      </c>
      <c r="S290" s="48">
        <v>6.25</v>
      </c>
      <c r="T290" s="52">
        <f>AVERAGE(T287:T289)</f>
        <v>2.8746666666666667</v>
      </c>
      <c r="U290" s="89">
        <f>S290*T290</f>
        <v>17.966666666666669</v>
      </c>
      <c r="V290" s="52">
        <v>0</v>
      </c>
      <c r="W290" s="7">
        <f>U290</f>
        <v>17.966666666666669</v>
      </c>
      <c r="X290" s="98">
        <f>AVERAGE(X287:X289)</f>
        <v>2.2666666666666666</v>
      </c>
      <c r="Y290" s="66">
        <f>100-R290-U290-X290-AE290-AH290</f>
        <v>0.70000000000000084</v>
      </c>
      <c r="Z290" s="52"/>
      <c r="AA290" s="23"/>
      <c r="AB290" s="23"/>
      <c r="AC290" s="23"/>
      <c r="AD290" s="23"/>
      <c r="AE290" s="88">
        <f>AF290</f>
        <v>0.1</v>
      </c>
      <c r="AF290" s="51">
        <f>AVERAGE(AF287:AF289)</f>
        <v>0.1</v>
      </c>
      <c r="AG290" s="23">
        <v>0</v>
      </c>
      <c r="AH290" s="88">
        <f>AVERAGE(AH287:AH289)</f>
        <v>1.1666666666666667</v>
      </c>
      <c r="AI290" s="88">
        <f>AVERAGE(AI287:AI289)</f>
        <v>57</v>
      </c>
      <c r="AJ290" s="88">
        <f>AVERAGE(AJ287:AJ289)</f>
        <v>0.83333333333333337</v>
      </c>
      <c r="AK290" s="88">
        <f>AVERAGE(AK287:AK289)</f>
        <v>0.2</v>
      </c>
      <c r="AL290" s="52"/>
      <c r="AM290" s="52"/>
      <c r="AN290" s="26"/>
      <c r="AO290" s="89">
        <f>AR290+(AS290/12)</f>
        <v>48.541666666666664</v>
      </c>
      <c r="AP290" s="27"/>
      <c r="AQ290" s="52"/>
      <c r="AR290" s="52">
        <f>AVERAGE(AR287:AR289)</f>
        <v>48</v>
      </c>
      <c r="AS290" s="52">
        <f>AU290</f>
        <v>6.5</v>
      </c>
      <c r="AT290" s="27"/>
      <c r="AU290" s="52">
        <f>AVERAGE(AU287:AU289)</f>
        <v>6.5</v>
      </c>
      <c r="AV290" s="27"/>
      <c r="AW290" s="27"/>
      <c r="AX290" s="48"/>
      <c r="AY290" s="27"/>
      <c r="AZ290" s="27"/>
      <c r="BA290" s="67">
        <v>124</v>
      </c>
      <c r="BB290" s="27"/>
      <c r="BC290" s="23"/>
      <c r="BD290" s="25"/>
      <c r="BE290" s="25"/>
      <c r="BF290" s="25"/>
      <c r="BG290" s="25"/>
      <c r="BH290" s="92"/>
      <c r="BI290" s="26"/>
      <c r="BJ290" s="26"/>
      <c r="BK290" s="26"/>
      <c r="BL290" s="26"/>
      <c r="BM290" s="26"/>
      <c r="BN290" s="27"/>
      <c r="BO290" s="89">
        <f>AVERAGE(BO287:BO289)</f>
        <v>0.04</v>
      </c>
      <c r="BP290" s="89">
        <f>AVERAGE(BP287:BP289)</f>
        <v>0.19000000000000003</v>
      </c>
      <c r="BQ290" s="89">
        <f>AVERAGE(BQ287:BQ289)</f>
        <v>2.6999999999999997</v>
      </c>
      <c r="BR290" s="89">
        <v>0.16200000000000001</v>
      </c>
      <c r="BS290" s="48"/>
      <c r="BT290" s="84">
        <v>24</v>
      </c>
      <c r="BU290" s="26"/>
      <c r="BV290" s="48"/>
      <c r="BW290" s="48"/>
      <c r="BX290" s="48"/>
      <c r="BY290" s="48"/>
      <c r="BZ290" s="23"/>
      <c r="CA290" s="71">
        <v>1.58</v>
      </c>
      <c r="CB290" s="71">
        <f>CC290</f>
        <v>0</v>
      </c>
      <c r="CC290" s="52">
        <f>AVERAGE(CC287:CC289)</f>
        <v>0</v>
      </c>
      <c r="CD290" s="25"/>
      <c r="CE290" s="25"/>
      <c r="CF290" s="25"/>
      <c r="CG290" s="23"/>
      <c r="CH290" s="25"/>
      <c r="CI290" s="25"/>
      <c r="CJ290" s="27"/>
      <c r="CK290" s="26"/>
      <c r="CL290" s="26"/>
      <c r="CM290" s="26"/>
      <c r="CN290" s="26"/>
      <c r="CO290" s="24"/>
      <c r="CP290" s="24"/>
      <c r="CQ290" s="25"/>
      <c r="CR290" s="24"/>
      <c r="CS290" s="25"/>
      <c r="CT290" s="24"/>
      <c r="CU290" s="25"/>
      <c r="CV290" s="25"/>
      <c r="CW290" s="25"/>
      <c r="CX290" s="26"/>
      <c r="CY290" s="26"/>
      <c r="CZ290" s="24"/>
      <c r="DA290" s="25"/>
      <c r="DB290" s="26"/>
      <c r="DC290" s="25"/>
      <c r="DD290" s="25"/>
      <c r="DE290" s="25"/>
      <c r="DF290" s="26"/>
      <c r="DG290" s="26"/>
      <c r="DH290" s="25"/>
      <c r="DI290" s="25"/>
      <c r="DJ290" s="25"/>
      <c r="DK290" s="25"/>
      <c r="DL290" s="25"/>
      <c r="DM290" s="26"/>
      <c r="DN290" s="26"/>
      <c r="DO290" s="25"/>
      <c r="DP290" s="27"/>
      <c r="DQ290" s="27"/>
      <c r="DR290" s="27"/>
      <c r="DS290" s="27"/>
      <c r="DT290" s="27"/>
      <c r="DU290" s="27"/>
      <c r="DV290" s="27"/>
      <c r="DW290" s="27"/>
      <c r="DX290" s="27"/>
      <c r="DY290" s="27"/>
      <c r="DZ290" s="27"/>
      <c r="EA290" s="27"/>
      <c r="EB290" s="27"/>
      <c r="EC290" s="27"/>
      <c r="ED290" s="27"/>
      <c r="EE290" s="27"/>
      <c r="EF290" s="27"/>
      <c r="EG290" s="27"/>
      <c r="EH290" s="20"/>
      <c r="EI290" s="20"/>
      <c r="EJ290" s="20"/>
      <c r="EK290" s="20"/>
      <c r="EL290" s="20"/>
      <c r="EM290" s="20"/>
      <c r="EN290" s="20"/>
      <c r="EO290" s="20"/>
      <c r="EP290" s="20"/>
    </row>
    <row r="291" spans="1:146" s="13" customFormat="1">
      <c r="A291" s="93"/>
      <c r="B291" s="94"/>
      <c r="C291" s="94"/>
      <c r="D291" s="94"/>
      <c r="E291" s="94"/>
      <c r="F291" s="94"/>
      <c r="G291" s="94"/>
      <c r="H291" s="95"/>
      <c r="I291" s="94"/>
      <c r="J291" s="96"/>
      <c r="K291" s="96"/>
      <c r="L291" s="94"/>
      <c r="M291" s="172"/>
      <c r="N291" s="94"/>
      <c r="O291" s="97"/>
      <c r="P291" s="84" t="s">
        <v>1349</v>
      </c>
      <c r="Q291" s="84" t="s">
        <v>1349</v>
      </c>
      <c r="R291" s="84" t="s">
        <v>1349</v>
      </c>
      <c r="S291" s="94"/>
      <c r="T291" s="94"/>
      <c r="U291" s="84"/>
      <c r="V291" s="94" t="s">
        <v>416</v>
      </c>
      <c r="W291" s="94" t="s">
        <v>416</v>
      </c>
      <c r="X291" s="85"/>
      <c r="Y291" s="85" t="s">
        <v>301</v>
      </c>
      <c r="Z291" s="48"/>
      <c r="AA291" s="48"/>
      <c r="AB291" s="48"/>
      <c r="AC291" s="48"/>
      <c r="AD291" s="48"/>
      <c r="AE291" s="84" t="s">
        <v>648</v>
      </c>
      <c r="AF291" s="94"/>
      <c r="AG291" s="94" t="s">
        <v>647</v>
      </c>
      <c r="AH291" s="84" t="s">
        <v>648</v>
      </c>
      <c r="AI291" s="84" t="s">
        <v>648</v>
      </c>
      <c r="AJ291" s="84" t="s">
        <v>648</v>
      </c>
      <c r="AK291" s="84" t="s">
        <v>648</v>
      </c>
      <c r="AL291" s="48"/>
      <c r="AM291" s="48"/>
      <c r="AN291" s="48"/>
      <c r="AO291" s="84" t="s">
        <v>301</v>
      </c>
      <c r="AP291" s="94"/>
      <c r="AQ291" s="94"/>
      <c r="AR291" s="94"/>
      <c r="AS291" s="94" t="s">
        <v>301</v>
      </c>
      <c r="AT291" s="94"/>
      <c r="AU291" s="94"/>
      <c r="AV291" s="94"/>
      <c r="AW291" s="94"/>
      <c r="AX291" s="94"/>
      <c r="AY291" s="94"/>
      <c r="AZ291" s="94"/>
      <c r="BA291" s="84" t="s">
        <v>1286</v>
      </c>
      <c r="BB291" s="94"/>
      <c r="BC291" s="94"/>
      <c r="BD291" s="94"/>
      <c r="BE291" s="94"/>
      <c r="BF291" s="94"/>
      <c r="BG291" s="94"/>
      <c r="BH291" s="94"/>
      <c r="BI291" s="94"/>
      <c r="BJ291" s="94"/>
      <c r="BK291" s="94"/>
      <c r="BL291" s="94"/>
      <c r="BM291" s="94"/>
      <c r="BN291" s="94"/>
      <c r="BO291" s="84" t="s">
        <v>301</v>
      </c>
      <c r="BP291" s="84" t="s">
        <v>301</v>
      </c>
      <c r="BQ291" s="84" t="s">
        <v>301</v>
      </c>
      <c r="BR291" s="84" t="s">
        <v>1286</v>
      </c>
      <c r="BS291" s="94"/>
      <c r="BT291" s="84" t="s">
        <v>1286</v>
      </c>
      <c r="BU291" s="94"/>
      <c r="BV291" s="94"/>
      <c r="BW291" s="94"/>
      <c r="BX291" s="94"/>
      <c r="BY291" s="94"/>
      <c r="BZ291" s="94"/>
      <c r="CA291" s="84" t="s">
        <v>1286</v>
      </c>
      <c r="CB291" s="84" t="s">
        <v>301</v>
      </c>
      <c r="CC291" s="94"/>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c r="DV291" s="48"/>
      <c r="DW291" s="48"/>
      <c r="DX291" s="48"/>
      <c r="DY291" s="48"/>
      <c r="DZ291" s="48"/>
      <c r="EA291" s="48"/>
      <c r="EB291" s="48"/>
      <c r="EC291" s="48"/>
      <c r="ED291" s="48"/>
      <c r="EE291" s="48"/>
      <c r="EF291" s="48"/>
      <c r="EG291" s="48"/>
    </row>
    <row r="292" spans="1:146" s="13" customFormat="1">
      <c r="A292" s="48" t="s">
        <v>573</v>
      </c>
      <c r="B292" s="48">
        <v>1</v>
      </c>
      <c r="C292" s="48" t="s">
        <v>375</v>
      </c>
      <c r="D292" s="48" t="s">
        <v>389</v>
      </c>
      <c r="E292" s="48">
        <v>1</v>
      </c>
      <c r="F292" s="48" t="s">
        <v>574</v>
      </c>
      <c r="G292" s="48" t="s">
        <v>1153</v>
      </c>
      <c r="H292" s="49" t="s">
        <v>1154</v>
      </c>
      <c r="I292" s="48">
        <v>1</v>
      </c>
      <c r="J292" s="50" t="s">
        <v>439</v>
      </c>
      <c r="K292" s="50" t="s">
        <v>1155</v>
      </c>
      <c r="L292" s="48" t="s">
        <v>1156</v>
      </c>
      <c r="M292" s="51"/>
      <c r="N292" s="48"/>
      <c r="O292" s="53">
        <v>80</v>
      </c>
      <c r="P292" s="87"/>
      <c r="Q292" s="87"/>
      <c r="R292" s="84">
        <v>78.599999999999994</v>
      </c>
      <c r="S292" s="48">
        <v>6.25</v>
      </c>
      <c r="T292" s="8">
        <f>U292/S292</f>
        <v>2.496</v>
      </c>
      <c r="U292" s="84">
        <v>15.6</v>
      </c>
      <c r="V292" s="48"/>
      <c r="W292" s="48"/>
      <c r="X292" s="85">
        <v>1.5</v>
      </c>
      <c r="Y292" s="85"/>
      <c r="Z292" s="48"/>
      <c r="AA292" s="48"/>
      <c r="AB292" s="48"/>
      <c r="AC292" s="48"/>
      <c r="AD292" s="48"/>
      <c r="AE292" s="84"/>
      <c r="AF292" s="48"/>
      <c r="AG292" s="48"/>
      <c r="AH292" s="84">
        <v>3.3</v>
      </c>
      <c r="AI292" s="84"/>
      <c r="AJ292" s="84">
        <v>2.4</v>
      </c>
      <c r="AK292" s="84"/>
      <c r="AL292" s="48"/>
      <c r="AM292" s="48"/>
      <c r="AN292" s="48"/>
      <c r="AO292" s="84"/>
      <c r="AP292" s="48"/>
      <c r="AQ292" s="48"/>
      <c r="AR292" s="48"/>
      <c r="AS292" s="48"/>
      <c r="AT292" s="48"/>
      <c r="AU292" s="48"/>
      <c r="AV292" s="48"/>
      <c r="AW292" s="48"/>
      <c r="AX292" s="48"/>
      <c r="AY292" s="48"/>
      <c r="AZ292" s="48"/>
      <c r="BA292" s="84"/>
      <c r="BB292" s="48"/>
      <c r="BC292" s="48"/>
      <c r="BD292" s="48"/>
      <c r="BE292" s="48"/>
      <c r="BF292" s="48"/>
      <c r="BG292" s="48"/>
      <c r="BH292" s="48"/>
      <c r="BI292" s="48"/>
      <c r="BJ292" s="48"/>
      <c r="BK292" s="48"/>
      <c r="BL292" s="48"/>
      <c r="BM292" s="48"/>
      <c r="BN292" s="48"/>
      <c r="BO292" s="84">
        <v>7.0000000000000007E-2</v>
      </c>
      <c r="BP292" s="84">
        <v>0.72</v>
      </c>
      <c r="BQ292" s="84">
        <v>2.9</v>
      </c>
      <c r="BR292" s="84"/>
      <c r="BS292" s="48"/>
      <c r="BT292" s="84"/>
      <c r="BU292" s="48"/>
      <c r="BV292" s="48"/>
      <c r="BW292" s="48"/>
      <c r="BX292" s="48"/>
      <c r="BY292" s="48"/>
      <c r="BZ292" s="48"/>
      <c r="CA292" s="84"/>
      <c r="CB292" s="84"/>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c r="DV292" s="48"/>
      <c r="DW292" s="48"/>
      <c r="DX292" s="48"/>
      <c r="DY292" s="48"/>
      <c r="DZ292" s="48"/>
      <c r="EA292" s="48"/>
      <c r="EB292" s="48"/>
      <c r="EC292" s="48"/>
      <c r="ED292" s="48"/>
      <c r="EE292" s="48"/>
      <c r="EF292" s="48"/>
      <c r="EG292" s="48"/>
    </row>
    <row r="293" spans="1:146" s="19" customFormat="1" ht="14.25" customHeight="1">
      <c r="A293" s="86" t="s">
        <v>573</v>
      </c>
      <c r="B293" s="48" t="s">
        <v>646</v>
      </c>
      <c r="C293" s="48"/>
      <c r="D293" s="48"/>
      <c r="E293" s="48">
        <v>1</v>
      </c>
      <c r="F293" s="48" t="s">
        <v>574</v>
      </c>
      <c r="G293" s="48" t="s">
        <v>1153</v>
      </c>
      <c r="H293" s="49" t="s">
        <v>1154</v>
      </c>
      <c r="I293" s="48"/>
      <c r="J293" s="50"/>
      <c r="K293" s="50"/>
      <c r="L293" s="48"/>
      <c r="M293" s="51">
        <f>R293+U293+X293+Y293+AE293+AG293+AH293</f>
        <v>99.999999999999986</v>
      </c>
      <c r="N293" s="52"/>
      <c r="O293" s="53">
        <f>AVERAGE(O292:O292)</f>
        <v>80</v>
      </c>
      <c r="P293" s="87">
        <f>U293*17+X293*37+Y293*17+AG293*29+AE293*8</f>
        <v>337.7000000000001</v>
      </c>
      <c r="Q293" s="87">
        <f>(U293*4)+(X293*9)+(Y293*4)+(AG293*7)+(AE293*2)</f>
        <v>79.900000000000034</v>
      </c>
      <c r="R293" s="88">
        <f>AVERAGE(R292:R292)</f>
        <v>78.599999999999994</v>
      </c>
      <c r="S293" s="48">
        <v>6.25</v>
      </c>
      <c r="T293" s="52">
        <f>AVERAGE(T292:T292)</f>
        <v>2.496</v>
      </c>
      <c r="U293" s="89">
        <f>S293*T293</f>
        <v>15.6</v>
      </c>
      <c r="V293" s="52">
        <f>U293</f>
        <v>15.6</v>
      </c>
      <c r="W293" s="7">
        <v>0</v>
      </c>
      <c r="X293" s="98">
        <f>AVERAGE(X292:X292)</f>
        <v>1.5</v>
      </c>
      <c r="Y293" s="66">
        <f>100-R293-U293-X293-AE293-AH293</f>
        <v>1.0000000000000062</v>
      </c>
      <c r="Z293" s="52"/>
      <c r="AA293" s="23"/>
      <c r="AB293" s="23"/>
      <c r="AC293" s="23"/>
      <c r="AD293" s="23"/>
      <c r="AE293" s="88">
        <v>0</v>
      </c>
      <c r="AF293" s="51"/>
      <c r="AG293" s="23">
        <v>0</v>
      </c>
      <c r="AH293" s="88">
        <f>AVERAGE(AH292:AH292)</f>
        <v>3.3</v>
      </c>
      <c r="AI293" s="88">
        <v>54</v>
      </c>
      <c r="AJ293" s="88">
        <f>AVERAGE(AJ292:AJ292)</f>
        <v>2.4</v>
      </c>
      <c r="AK293" s="88">
        <v>0.97</v>
      </c>
      <c r="AL293" s="52"/>
      <c r="AM293" s="52"/>
      <c r="AN293" s="26"/>
      <c r="AO293" s="89">
        <v>54</v>
      </c>
      <c r="AP293" s="27"/>
      <c r="AQ293" s="52"/>
      <c r="AR293" s="52"/>
      <c r="AS293" s="52"/>
      <c r="AT293" s="27"/>
      <c r="AU293" s="52"/>
      <c r="AV293" s="27"/>
      <c r="AW293" s="27"/>
      <c r="AX293" s="48"/>
      <c r="AY293" s="27"/>
      <c r="AZ293" s="27"/>
      <c r="BA293" s="67">
        <v>2</v>
      </c>
      <c r="BB293" s="27"/>
      <c r="BC293" s="23"/>
      <c r="BD293" s="25"/>
      <c r="BE293" s="25"/>
      <c r="BF293" s="25"/>
      <c r="BG293" s="25"/>
      <c r="BH293" s="92"/>
      <c r="BI293" s="26"/>
      <c r="BJ293" s="26"/>
      <c r="BK293" s="26"/>
      <c r="BL293" s="26"/>
      <c r="BM293" s="26"/>
      <c r="BN293" s="27"/>
      <c r="BO293" s="89">
        <f>AVERAGE(BO292:BO292)</f>
        <v>7.0000000000000007E-2</v>
      </c>
      <c r="BP293" s="89">
        <f>AVERAGE(BP292:BP292)</f>
        <v>0.72</v>
      </c>
      <c r="BQ293" s="89">
        <f>BQ292</f>
        <v>2.9</v>
      </c>
      <c r="BR293" s="84">
        <v>0.161</v>
      </c>
      <c r="BS293" s="26"/>
      <c r="BT293" s="69">
        <v>25</v>
      </c>
      <c r="BU293" s="26"/>
      <c r="BV293" s="27"/>
      <c r="BW293" s="27"/>
      <c r="BX293" s="27"/>
      <c r="BY293" s="27"/>
      <c r="BZ293" s="23"/>
      <c r="CA293" s="71">
        <v>1.1100000000000001</v>
      </c>
      <c r="CB293" s="71">
        <v>0</v>
      </c>
      <c r="CC293" s="52"/>
      <c r="CD293" s="25"/>
      <c r="CE293" s="25"/>
      <c r="CF293" s="25"/>
      <c r="CG293" s="23"/>
      <c r="CH293" s="25"/>
      <c r="CI293" s="25"/>
      <c r="CJ293" s="27"/>
      <c r="CK293" s="26"/>
      <c r="CL293" s="26"/>
      <c r="CM293" s="26"/>
      <c r="CN293" s="26"/>
      <c r="CO293" s="24"/>
      <c r="CP293" s="24"/>
      <c r="CQ293" s="25"/>
      <c r="CR293" s="24"/>
      <c r="CS293" s="25"/>
      <c r="CT293" s="24"/>
      <c r="CU293" s="25"/>
      <c r="CV293" s="25"/>
      <c r="CW293" s="25"/>
      <c r="CX293" s="26"/>
      <c r="CY293" s="26"/>
      <c r="CZ293" s="24"/>
      <c r="DA293" s="25"/>
      <c r="DB293" s="26"/>
      <c r="DC293" s="25"/>
      <c r="DD293" s="25"/>
      <c r="DE293" s="25"/>
      <c r="DF293" s="26"/>
      <c r="DG293" s="26"/>
      <c r="DH293" s="25"/>
      <c r="DI293" s="25"/>
      <c r="DJ293" s="25"/>
      <c r="DK293" s="25"/>
      <c r="DL293" s="25"/>
      <c r="DM293" s="26"/>
      <c r="DN293" s="26"/>
      <c r="DO293" s="25"/>
      <c r="DP293" s="27"/>
      <c r="DQ293" s="27"/>
      <c r="DR293" s="27"/>
      <c r="DS293" s="27"/>
      <c r="DT293" s="27"/>
      <c r="DU293" s="27"/>
      <c r="DV293" s="27"/>
      <c r="DW293" s="27"/>
      <c r="DX293" s="27"/>
      <c r="DY293" s="27"/>
      <c r="DZ293" s="27"/>
      <c r="EA293" s="27"/>
      <c r="EB293" s="27"/>
      <c r="EC293" s="27"/>
      <c r="ED293" s="27"/>
      <c r="EE293" s="27"/>
      <c r="EF293" s="27"/>
      <c r="EG293" s="27"/>
      <c r="EH293" s="20"/>
      <c r="EI293" s="20"/>
      <c r="EJ293" s="20"/>
      <c r="EK293" s="20"/>
      <c r="EL293" s="20"/>
      <c r="EM293" s="20"/>
      <c r="EN293" s="20"/>
      <c r="EO293" s="20"/>
      <c r="EP293" s="20"/>
    </row>
    <row r="294" spans="1:146" s="13" customFormat="1">
      <c r="A294" s="93"/>
      <c r="B294" s="94"/>
      <c r="C294" s="94"/>
      <c r="D294" s="94"/>
      <c r="E294" s="94"/>
      <c r="F294" s="94"/>
      <c r="G294" s="94"/>
      <c r="H294" s="95"/>
      <c r="I294" s="94"/>
      <c r="J294" s="96"/>
      <c r="K294" s="96"/>
      <c r="L294" s="94"/>
      <c r="M294" s="172"/>
      <c r="N294" s="94"/>
      <c r="O294" s="97"/>
      <c r="P294" s="84" t="s">
        <v>1349</v>
      </c>
      <c r="Q294" s="84" t="s">
        <v>1349</v>
      </c>
      <c r="R294" s="84" t="s">
        <v>1349</v>
      </c>
      <c r="S294" s="94"/>
      <c r="T294" s="94"/>
      <c r="U294" s="84"/>
      <c r="V294" s="94" t="s">
        <v>416</v>
      </c>
      <c r="W294" s="94" t="s">
        <v>416</v>
      </c>
      <c r="X294" s="85"/>
      <c r="Y294" s="85" t="s">
        <v>301</v>
      </c>
      <c r="Z294" s="48"/>
      <c r="AA294" s="48"/>
      <c r="AB294" s="48"/>
      <c r="AC294" s="48"/>
      <c r="AD294" s="48"/>
      <c r="AE294" s="84" t="s">
        <v>647</v>
      </c>
      <c r="AF294" s="94"/>
      <c r="AG294" s="94"/>
      <c r="AH294" s="84" t="s">
        <v>1157</v>
      </c>
      <c r="AI294" s="84" t="s">
        <v>1261</v>
      </c>
      <c r="AJ294" s="84" t="s">
        <v>1157</v>
      </c>
      <c r="AK294" s="84" t="s">
        <v>1261</v>
      </c>
      <c r="AL294" s="48"/>
      <c r="AM294" s="48"/>
      <c r="AN294" s="48"/>
      <c r="AO294" s="84" t="s">
        <v>1261</v>
      </c>
      <c r="AP294" s="94"/>
      <c r="AQ294" s="94"/>
      <c r="AR294" s="94"/>
      <c r="AS294" s="94"/>
      <c r="AT294" s="94"/>
      <c r="AU294" s="94"/>
      <c r="AV294" s="94"/>
      <c r="AW294" s="94"/>
      <c r="AX294" s="94"/>
      <c r="AY294" s="94"/>
      <c r="AZ294" s="94"/>
      <c r="BA294" s="84" t="s">
        <v>1261</v>
      </c>
      <c r="BB294" s="94"/>
      <c r="BC294" s="94"/>
      <c r="BD294" s="94"/>
      <c r="BE294" s="94"/>
      <c r="BF294" s="94"/>
      <c r="BG294" s="94"/>
      <c r="BH294" s="94"/>
      <c r="BI294" s="94"/>
      <c r="BJ294" s="94"/>
      <c r="BK294" s="94"/>
      <c r="BL294" s="94"/>
      <c r="BM294" s="94"/>
      <c r="BN294" s="94"/>
      <c r="BO294" s="84" t="s">
        <v>1157</v>
      </c>
      <c r="BP294" s="84" t="s">
        <v>1157</v>
      </c>
      <c r="BQ294" s="84" t="s">
        <v>1157</v>
      </c>
      <c r="BR294" s="84" t="s">
        <v>1261</v>
      </c>
      <c r="BS294" s="94"/>
      <c r="BT294" s="84" t="s">
        <v>1157</v>
      </c>
      <c r="BU294" s="94"/>
      <c r="BV294" s="94"/>
      <c r="BW294" s="94"/>
      <c r="BX294" s="94"/>
      <c r="BY294" s="94"/>
      <c r="BZ294" s="94"/>
      <c r="CA294" s="84" t="s">
        <v>1261</v>
      </c>
      <c r="CB294" s="84" t="s">
        <v>1261</v>
      </c>
      <c r="CC294" s="94"/>
      <c r="CD294" s="48"/>
      <c r="CE294" s="48"/>
      <c r="CF294" s="48"/>
      <c r="CG294" s="48"/>
      <c r="CH294" s="48"/>
      <c r="CI294" s="48"/>
      <c r="CJ294" s="48"/>
      <c r="CK294" s="48"/>
      <c r="CL294" s="48"/>
      <c r="CM294" s="48"/>
      <c r="CN294" s="48"/>
      <c r="CO294" s="48"/>
      <c r="CP294" s="48"/>
      <c r="CQ294" s="48"/>
      <c r="CR294" s="48"/>
      <c r="CS294" s="48"/>
      <c r="CT294" s="48"/>
      <c r="CU294" s="48"/>
      <c r="CV294" s="48"/>
      <c r="CW294" s="48"/>
      <c r="CX294" s="48"/>
      <c r="CY294" s="48"/>
      <c r="CZ294" s="48"/>
      <c r="DA294" s="48"/>
      <c r="DB294" s="48"/>
      <c r="DC294" s="48"/>
      <c r="DD294" s="48"/>
      <c r="DE294" s="48"/>
      <c r="DF294" s="48"/>
      <c r="DG294" s="48"/>
      <c r="DH294" s="48"/>
      <c r="DI294" s="48"/>
      <c r="DJ294" s="48"/>
      <c r="DK294" s="48"/>
      <c r="DL294" s="48"/>
      <c r="DM294" s="48"/>
      <c r="DN294" s="48"/>
      <c r="DO294" s="48"/>
      <c r="DP294" s="48"/>
      <c r="DQ294" s="48"/>
      <c r="DR294" s="48"/>
      <c r="DS294" s="48"/>
      <c r="DT294" s="48"/>
      <c r="DU294" s="48"/>
      <c r="DV294" s="48"/>
      <c r="DW294" s="48"/>
      <c r="DX294" s="48"/>
      <c r="DY294" s="48"/>
      <c r="DZ294" s="48"/>
      <c r="EA294" s="48"/>
      <c r="EB294" s="48"/>
      <c r="EC294" s="48"/>
      <c r="ED294" s="48"/>
      <c r="EE294" s="48"/>
      <c r="EF294" s="48"/>
      <c r="EG294" s="48"/>
    </row>
    <row r="295" spans="1:146" s="13" customFormat="1">
      <c r="A295" s="48" t="s">
        <v>575</v>
      </c>
      <c r="B295" s="48">
        <v>1</v>
      </c>
      <c r="C295" s="48" t="s">
        <v>375</v>
      </c>
      <c r="D295" s="48" t="s">
        <v>389</v>
      </c>
      <c r="E295" s="48">
        <v>1</v>
      </c>
      <c r="F295" s="48" t="s">
        <v>576</v>
      </c>
      <c r="G295" s="48" t="s">
        <v>1161</v>
      </c>
      <c r="H295" s="49"/>
      <c r="I295" s="48">
        <v>1</v>
      </c>
      <c r="J295" s="50" t="s">
        <v>439</v>
      </c>
      <c r="K295" s="50" t="s">
        <v>580</v>
      </c>
      <c r="L295" s="48" t="s">
        <v>581</v>
      </c>
      <c r="M295" s="51"/>
      <c r="N295" s="48"/>
      <c r="O295" s="53">
        <v>121</v>
      </c>
      <c r="P295" s="87"/>
      <c r="Q295" s="87"/>
      <c r="R295" s="84">
        <v>73.3</v>
      </c>
      <c r="S295" s="48">
        <v>6.25</v>
      </c>
      <c r="T295" s="8">
        <f>U295/S295</f>
        <v>2.9119999999999999</v>
      </c>
      <c r="U295" s="84">
        <v>18.2</v>
      </c>
      <c r="V295" s="48"/>
      <c r="W295" s="48"/>
      <c r="X295" s="85">
        <v>4.0999999999999996</v>
      </c>
      <c r="Y295" s="85"/>
      <c r="Z295" s="48"/>
      <c r="AA295" s="48"/>
      <c r="AB295" s="48"/>
      <c r="AC295" s="48"/>
      <c r="AD295" s="48"/>
      <c r="AE295" s="84"/>
      <c r="AF295" s="48"/>
      <c r="AG295" s="48"/>
      <c r="AH295" s="84">
        <v>1.4</v>
      </c>
      <c r="AI295" s="84">
        <v>46</v>
      </c>
      <c r="AJ295" s="84">
        <v>1.5</v>
      </c>
      <c r="AK295" s="84">
        <v>0.6</v>
      </c>
      <c r="AL295" s="48"/>
      <c r="AM295" s="48"/>
      <c r="AN295" s="48"/>
      <c r="AO295" s="84"/>
      <c r="AP295" s="48"/>
      <c r="AQ295" s="48"/>
      <c r="AR295" s="48"/>
      <c r="AS295" s="48"/>
      <c r="AT295" s="48"/>
      <c r="AU295" s="48"/>
      <c r="AV295" s="48"/>
      <c r="AW295" s="48"/>
      <c r="AX295" s="48"/>
      <c r="AY295" s="48"/>
      <c r="AZ295" s="48"/>
      <c r="BA295" s="84"/>
      <c r="BB295" s="48"/>
      <c r="BC295" s="48"/>
      <c r="BD295" s="48"/>
      <c r="BE295" s="48"/>
      <c r="BF295" s="48"/>
      <c r="BG295" s="48"/>
      <c r="BH295" s="48"/>
      <c r="BI295" s="48"/>
      <c r="BJ295" s="48"/>
      <c r="BK295" s="48"/>
      <c r="BL295" s="48"/>
      <c r="BM295" s="48"/>
      <c r="BN295" s="48"/>
      <c r="BO295" s="84">
        <v>0.12</v>
      </c>
      <c r="BP295" s="84">
        <v>0.34</v>
      </c>
      <c r="BQ295" s="84">
        <v>5.8</v>
      </c>
      <c r="BR295" s="84"/>
      <c r="BS295" s="48"/>
      <c r="BT295" s="84"/>
      <c r="BU295" s="48"/>
      <c r="BV295" s="48"/>
      <c r="BW295" s="48"/>
      <c r="BX295" s="48"/>
      <c r="BY295" s="48"/>
      <c r="BZ295" s="48"/>
      <c r="CA295" s="84"/>
      <c r="CB295" s="84"/>
      <c r="CC295" s="48">
        <v>9</v>
      </c>
      <c r="CD295" s="48"/>
      <c r="CE295" s="48"/>
      <c r="CF295" s="48"/>
      <c r="CG295" s="48"/>
      <c r="CH295" s="48"/>
      <c r="CI295" s="48"/>
      <c r="CJ295" s="48"/>
      <c r="CK295" s="48"/>
      <c r="CL295" s="48"/>
      <c r="CM295" s="48"/>
      <c r="CN295" s="48"/>
      <c r="CO295" s="48"/>
      <c r="CP295" s="48"/>
      <c r="CQ295" s="48"/>
      <c r="CR295" s="48"/>
      <c r="CS295" s="48"/>
      <c r="CT295" s="48"/>
      <c r="CU295" s="48"/>
      <c r="CV295" s="48"/>
      <c r="CW295" s="48"/>
      <c r="CX295" s="48"/>
      <c r="CY295" s="48"/>
      <c r="CZ295" s="48"/>
      <c r="DA295" s="48"/>
      <c r="DB295" s="48"/>
      <c r="DC295" s="48"/>
      <c r="DD295" s="48"/>
      <c r="DE295" s="48"/>
      <c r="DF295" s="48"/>
      <c r="DG295" s="48"/>
      <c r="DH295" s="48"/>
      <c r="DI295" s="48"/>
      <c r="DJ295" s="48"/>
      <c r="DK295" s="48"/>
      <c r="DL295" s="48"/>
      <c r="DM295" s="48"/>
      <c r="DN295" s="48"/>
      <c r="DO295" s="48"/>
      <c r="DP295" s="48"/>
      <c r="DQ295" s="48"/>
      <c r="DR295" s="48"/>
      <c r="DS295" s="48"/>
      <c r="DT295" s="48"/>
      <c r="DU295" s="48"/>
      <c r="DV295" s="48"/>
      <c r="DW295" s="48"/>
      <c r="DX295" s="48"/>
      <c r="DY295" s="48"/>
      <c r="DZ295" s="48"/>
      <c r="EA295" s="48"/>
      <c r="EB295" s="48"/>
      <c r="EC295" s="48"/>
      <c r="ED295" s="48"/>
      <c r="EE295" s="48"/>
      <c r="EF295" s="48"/>
      <c r="EG295" s="48"/>
    </row>
    <row r="296" spans="1:146" s="13" customFormat="1">
      <c r="A296" s="48" t="s">
        <v>575</v>
      </c>
      <c r="B296" s="48">
        <v>2</v>
      </c>
      <c r="C296" s="48" t="s">
        <v>375</v>
      </c>
      <c r="D296" s="48" t="s">
        <v>389</v>
      </c>
      <c r="E296" s="48">
        <v>1</v>
      </c>
      <c r="F296" s="48" t="s">
        <v>576</v>
      </c>
      <c r="G296" s="48" t="s">
        <v>1161</v>
      </c>
      <c r="H296" s="49" t="s">
        <v>577</v>
      </c>
      <c r="I296" s="48">
        <v>1</v>
      </c>
      <c r="J296" s="50" t="s">
        <v>456</v>
      </c>
      <c r="K296" s="50" t="s">
        <v>578</v>
      </c>
      <c r="L296" s="48" t="s">
        <v>579</v>
      </c>
      <c r="M296" s="51"/>
      <c r="N296" s="48"/>
      <c r="O296" s="53">
        <v>108</v>
      </c>
      <c r="P296" s="87"/>
      <c r="Q296" s="87"/>
      <c r="R296" s="84">
        <v>74.5</v>
      </c>
      <c r="S296" s="48">
        <v>6.25</v>
      </c>
      <c r="T296" s="8">
        <f>U296/S296</f>
        <v>3.4560000000000004</v>
      </c>
      <c r="U296" s="84">
        <v>21.6</v>
      </c>
      <c r="V296" s="48"/>
      <c r="W296" s="48"/>
      <c r="X296" s="85">
        <v>2.4</v>
      </c>
      <c r="Y296" s="85"/>
      <c r="Z296" s="48"/>
      <c r="AA296" s="48"/>
      <c r="AB296" s="48"/>
      <c r="AC296" s="48"/>
      <c r="AD296" s="48"/>
      <c r="AE296" s="84"/>
      <c r="AF296" s="48">
        <v>0</v>
      </c>
      <c r="AG296" s="48"/>
      <c r="AH296" s="84">
        <v>1.5</v>
      </c>
      <c r="AI296" s="84">
        <v>78</v>
      </c>
      <c r="AJ296" s="84">
        <v>1.3</v>
      </c>
      <c r="AK296" s="84"/>
      <c r="AL296" s="48"/>
      <c r="AM296" s="48"/>
      <c r="AN296" s="48"/>
      <c r="AO296" s="84"/>
      <c r="AP296" s="48">
        <v>110</v>
      </c>
      <c r="AQ296" s="48"/>
      <c r="AR296" s="48">
        <v>100</v>
      </c>
      <c r="AS296" s="48"/>
      <c r="AT296" s="48"/>
      <c r="AU296" s="48">
        <v>60</v>
      </c>
      <c r="AV296" s="48"/>
      <c r="AW296" s="48"/>
      <c r="AX296" s="48"/>
      <c r="AY296" s="48"/>
      <c r="AZ296" s="48"/>
      <c r="BA296" s="84"/>
      <c r="BB296" s="48"/>
      <c r="BC296" s="48"/>
      <c r="BD296" s="48"/>
      <c r="BE296" s="48"/>
      <c r="BF296" s="48"/>
      <c r="BG296" s="48"/>
      <c r="BH296" s="48"/>
      <c r="BI296" s="48"/>
      <c r="BJ296" s="48"/>
      <c r="BK296" s="48"/>
      <c r="BL296" s="48"/>
      <c r="BM296" s="48"/>
      <c r="BN296" s="48"/>
      <c r="BO296" s="84">
        <v>0.09</v>
      </c>
      <c r="BP296" s="84">
        <v>0.13</v>
      </c>
      <c r="BQ296" s="84">
        <v>8.4</v>
      </c>
      <c r="BR296" s="84"/>
      <c r="BS296" s="48"/>
      <c r="BT296" s="84"/>
      <c r="BU296" s="48"/>
      <c r="BV296" s="48"/>
      <c r="BW296" s="48"/>
      <c r="BX296" s="48"/>
      <c r="BY296" s="48"/>
      <c r="BZ296" s="48"/>
      <c r="CA296" s="84"/>
      <c r="CB296" s="84"/>
      <c r="CC296" s="48">
        <v>0</v>
      </c>
      <c r="CD296" s="48"/>
      <c r="CE296" s="48"/>
      <c r="CF296" s="48"/>
      <c r="CG296" s="48"/>
      <c r="CH296" s="48"/>
      <c r="CI296" s="48"/>
      <c r="CJ296" s="48"/>
      <c r="CK296" s="48"/>
      <c r="CL296" s="48"/>
      <c r="CM296" s="48"/>
      <c r="CN296" s="48"/>
      <c r="CO296" s="48"/>
      <c r="CP296" s="48"/>
      <c r="CQ296" s="48"/>
      <c r="CR296" s="48"/>
      <c r="CS296" s="48"/>
      <c r="CT296" s="48"/>
      <c r="CU296" s="48"/>
      <c r="CV296" s="48"/>
      <c r="CW296" s="48"/>
      <c r="CX296" s="48"/>
      <c r="CY296" s="48"/>
      <c r="CZ296" s="48"/>
      <c r="DA296" s="48"/>
      <c r="DB296" s="48"/>
      <c r="DC296" s="48"/>
      <c r="DD296" s="48"/>
      <c r="DE296" s="48"/>
      <c r="DF296" s="48"/>
      <c r="DG296" s="48"/>
      <c r="DH296" s="48"/>
      <c r="DI296" s="48"/>
      <c r="DJ296" s="48"/>
      <c r="DK296" s="48"/>
      <c r="DL296" s="48"/>
      <c r="DM296" s="48"/>
      <c r="DN296" s="48"/>
      <c r="DO296" s="48"/>
      <c r="DP296" s="48"/>
      <c r="DQ296" s="48"/>
      <c r="DR296" s="48"/>
      <c r="DS296" s="48"/>
      <c r="DT296" s="48"/>
      <c r="DU296" s="48"/>
      <c r="DV296" s="48"/>
      <c r="DW296" s="48"/>
      <c r="DX296" s="48"/>
      <c r="DY296" s="48"/>
      <c r="DZ296" s="48"/>
      <c r="EA296" s="48"/>
      <c r="EB296" s="48"/>
      <c r="EC296" s="48"/>
      <c r="ED296" s="48"/>
      <c r="EE296" s="48"/>
      <c r="EF296" s="48"/>
      <c r="EG296" s="48"/>
    </row>
    <row r="297" spans="1:146" s="19" customFormat="1" ht="14.25" customHeight="1">
      <c r="A297" s="86" t="s">
        <v>575</v>
      </c>
      <c r="B297" s="48" t="s">
        <v>646</v>
      </c>
      <c r="C297" s="48"/>
      <c r="D297" s="48"/>
      <c r="E297" s="48">
        <v>1</v>
      </c>
      <c r="F297" s="48" t="s">
        <v>576</v>
      </c>
      <c r="G297" s="48" t="s">
        <v>1161</v>
      </c>
      <c r="H297" s="49" t="s">
        <v>577</v>
      </c>
      <c r="I297" s="48"/>
      <c r="J297" s="50"/>
      <c r="K297" s="50"/>
      <c r="L297" s="48"/>
      <c r="M297" s="51">
        <f>R297+U297+X297+Y297+AE297+AG297+AH297</f>
        <v>100</v>
      </c>
      <c r="N297" s="52"/>
      <c r="O297" s="53">
        <f>AVERAGE(O295:O296)</f>
        <v>114.5</v>
      </c>
      <c r="P297" s="87">
        <f>U297*17+X297*37+Y297*17+AG297*29+AE297*8</f>
        <v>484.0499999999999</v>
      </c>
      <c r="Q297" s="87">
        <f>(U297*4)+(X297*9)+(Y297*4)+(AG297*7)+(AE297*2)</f>
        <v>114.84999999999998</v>
      </c>
      <c r="R297" s="88">
        <f>AVERAGE(R295:R296)</f>
        <v>73.900000000000006</v>
      </c>
      <c r="S297" s="48">
        <v>6.25</v>
      </c>
      <c r="T297" s="52">
        <f>AVERAGE(T295:T296)</f>
        <v>3.1840000000000002</v>
      </c>
      <c r="U297" s="89">
        <f>S297*T297</f>
        <v>19.900000000000002</v>
      </c>
      <c r="V297" s="52">
        <f>U297</f>
        <v>19.900000000000002</v>
      </c>
      <c r="W297" s="7">
        <v>0</v>
      </c>
      <c r="X297" s="98">
        <f>AVERAGE(X295:X296)</f>
        <v>3.25</v>
      </c>
      <c r="Y297" s="66">
        <f>100-R297-U297-X297-AE297-AH297</f>
        <v>1.4999999999999922</v>
      </c>
      <c r="Z297" s="52"/>
      <c r="AA297" s="23"/>
      <c r="AB297" s="23"/>
      <c r="AC297" s="23"/>
      <c r="AD297" s="23"/>
      <c r="AE297" s="88">
        <f>AF297</f>
        <v>0</v>
      </c>
      <c r="AF297" s="51">
        <f>AVERAGE(AF295:AF296)</f>
        <v>0</v>
      </c>
      <c r="AG297" s="23">
        <v>0</v>
      </c>
      <c r="AH297" s="88">
        <f>AVERAGE(AH295:AH296)</f>
        <v>1.45</v>
      </c>
      <c r="AI297" s="88">
        <f>AVERAGE(AI295:AI296)</f>
        <v>62</v>
      </c>
      <c r="AJ297" s="88">
        <f>AVERAGE(AJ295:AJ296)</f>
        <v>1.4</v>
      </c>
      <c r="AK297" s="88">
        <f>AVERAGE(AK295:AK296)</f>
        <v>0.6</v>
      </c>
      <c r="AL297" s="52"/>
      <c r="AM297" s="52"/>
      <c r="AN297" s="26"/>
      <c r="AO297" s="89">
        <f>AR297+(AS297/12)</f>
        <v>105</v>
      </c>
      <c r="AP297" s="27"/>
      <c r="AQ297" s="52"/>
      <c r="AR297" s="52">
        <f>AVERAGE(AR295:AR296)</f>
        <v>100</v>
      </c>
      <c r="AS297" s="52">
        <f>AU297</f>
        <v>60</v>
      </c>
      <c r="AT297" s="27"/>
      <c r="AU297" s="52">
        <f>AVERAGE(AU295:AU296)</f>
        <v>60</v>
      </c>
      <c r="AV297" s="27"/>
      <c r="AW297" s="27"/>
      <c r="AX297" s="48"/>
      <c r="AY297" s="27"/>
      <c r="AZ297" s="27"/>
      <c r="BA297" s="67">
        <v>292</v>
      </c>
      <c r="BB297" s="27"/>
      <c r="BC297" s="23"/>
      <c r="BD297" s="25"/>
      <c r="BE297" s="25"/>
      <c r="BF297" s="25"/>
      <c r="BG297" s="25"/>
      <c r="BH297" s="92"/>
      <c r="BI297" s="26"/>
      <c r="BJ297" s="26"/>
      <c r="BK297" s="26"/>
      <c r="BL297" s="26"/>
      <c r="BM297" s="26"/>
      <c r="BN297" s="27"/>
      <c r="BO297" s="89">
        <f>AVERAGE(BO295:BO296)</f>
        <v>0.105</v>
      </c>
      <c r="BP297" s="89">
        <f>AVERAGE(BP295:BP296)</f>
        <v>0.23500000000000001</v>
      </c>
      <c r="BQ297" s="89">
        <f>AVERAGE(BQ295:BQ296)</f>
        <v>7.1</v>
      </c>
      <c r="BR297" s="84">
        <v>0.4</v>
      </c>
      <c r="BS297" s="26"/>
      <c r="BT297" s="69">
        <v>1</v>
      </c>
      <c r="BU297" s="26"/>
      <c r="BV297" s="27"/>
      <c r="BW297" s="27"/>
      <c r="BX297" s="27"/>
      <c r="BY297" s="27"/>
      <c r="BZ297" s="23"/>
      <c r="CA297" s="71">
        <v>2.4</v>
      </c>
      <c r="CB297" s="71">
        <f>CC297</f>
        <v>4.5</v>
      </c>
      <c r="CC297" s="52">
        <f>AVERAGE(CC295:CC296)</f>
        <v>4.5</v>
      </c>
      <c r="CD297" s="25"/>
      <c r="CE297" s="25"/>
      <c r="CF297" s="25"/>
      <c r="CG297" s="23"/>
      <c r="CH297" s="25"/>
      <c r="CI297" s="25"/>
      <c r="CJ297" s="27"/>
      <c r="CK297" s="26"/>
      <c r="CL297" s="26"/>
      <c r="CM297" s="26"/>
      <c r="CN297" s="26"/>
      <c r="CO297" s="24"/>
      <c r="CP297" s="24"/>
      <c r="CQ297" s="25"/>
      <c r="CR297" s="24"/>
      <c r="CS297" s="25"/>
      <c r="CT297" s="24"/>
      <c r="CU297" s="25"/>
      <c r="CV297" s="25"/>
      <c r="CW297" s="25"/>
      <c r="CX297" s="26"/>
      <c r="CY297" s="26"/>
      <c r="CZ297" s="24"/>
      <c r="DA297" s="25"/>
      <c r="DB297" s="26"/>
      <c r="DC297" s="25"/>
      <c r="DD297" s="25"/>
      <c r="DE297" s="25"/>
      <c r="DF297" s="26"/>
      <c r="DG297" s="26"/>
      <c r="DH297" s="25"/>
      <c r="DI297" s="25"/>
      <c r="DJ297" s="25"/>
      <c r="DK297" s="25"/>
      <c r="DL297" s="25"/>
      <c r="DM297" s="26"/>
      <c r="DN297" s="26"/>
      <c r="DO297" s="25"/>
      <c r="DP297" s="27"/>
      <c r="DQ297" s="27"/>
      <c r="DR297" s="27"/>
      <c r="DS297" s="27"/>
      <c r="DT297" s="27"/>
      <c r="DU297" s="27"/>
      <c r="DV297" s="27"/>
      <c r="DW297" s="27"/>
      <c r="DX297" s="27"/>
      <c r="DY297" s="27"/>
      <c r="DZ297" s="27"/>
      <c r="EA297" s="27"/>
      <c r="EB297" s="27"/>
      <c r="EC297" s="27"/>
      <c r="ED297" s="27"/>
      <c r="EE297" s="27"/>
      <c r="EF297" s="27"/>
      <c r="EG297" s="27"/>
      <c r="EH297" s="20"/>
      <c r="EI297" s="20"/>
      <c r="EJ297" s="20"/>
      <c r="EK297" s="20"/>
      <c r="EL297" s="20"/>
      <c r="EM297" s="20"/>
      <c r="EN297" s="20"/>
      <c r="EO297" s="20"/>
      <c r="EP297" s="20"/>
    </row>
    <row r="298" spans="1:146" s="13" customFormat="1">
      <c r="A298" s="93"/>
      <c r="B298" s="94"/>
      <c r="C298" s="94"/>
      <c r="D298" s="94"/>
      <c r="E298" s="94"/>
      <c r="F298" s="94"/>
      <c r="G298" s="94"/>
      <c r="H298" s="95"/>
      <c r="I298" s="94"/>
      <c r="J298" s="96"/>
      <c r="K298" s="96"/>
      <c r="L298" s="94"/>
      <c r="M298" s="172"/>
      <c r="N298" s="94"/>
      <c r="O298" s="97"/>
      <c r="P298" s="84" t="s">
        <v>1349</v>
      </c>
      <c r="Q298" s="84" t="s">
        <v>1349</v>
      </c>
      <c r="R298" s="84" t="s">
        <v>1349</v>
      </c>
      <c r="S298" s="94"/>
      <c r="T298" s="94"/>
      <c r="U298" s="84"/>
      <c r="V298" s="94" t="s">
        <v>416</v>
      </c>
      <c r="W298" s="94" t="s">
        <v>416</v>
      </c>
      <c r="X298" s="85"/>
      <c r="Y298" s="85" t="s">
        <v>416</v>
      </c>
      <c r="Z298" s="48"/>
      <c r="AA298" s="48"/>
      <c r="AB298" s="48"/>
      <c r="AC298" s="48"/>
      <c r="AD298" s="48"/>
      <c r="AE298" s="84" t="s">
        <v>648</v>
      </c>
      <c r="AF298" s="94"/>
      <c r="AG298" s="94" t="s">
        <v>647</v>
      </c>
      <c r="AH298" s="84" t="s">
        <v>648</v>
      </c>
      <c r="AI298" s="84" t="s">
        <v>648</v>
      </c>
      <c r="AJ298" s="84" t="s">
        <v>648</v>
      </c>
      <c r="AK298" s="84" t="s">
        <v>1158</v>
      </c>
      <c r="AL298" s="48"/>
      <c r="AM298" s="48"/>
      <c r="AN298" s="48"/>
      <c r="AO298" s="84" t="s">
        <v>301</v>
      </c>
      <c r="AP298" s="94"/>
      <c r="AQ298" s="94"/>
      <c r="AR298" s="94"/>
      <c r="AS298" s="94"/>
      <c r="AT298" s="94"/>
      <c r="AU298" s="94"/>
      <c r="AV298" s="94"/>
      <c r="AW298" s="94"/>
      <c r="AX298" s="94"/>
      <c r="AY298" s="94"/>
      <c r="AZ298" s="94"/>
      <c r="BA298" s="84" t="s">
        <v>1287</v>
      </c>
      <c r="BB298" s="94"/>
      <c r="BC298" s="94"/>
      <c r="BD298" s="94"/>
      <c r="BE298" s="94"/>
      <c r="BF298" s="94"/>
      <c r="BG298" s="94"/>
      <c r="BH298" s="94"/>
      <c r="BI298" s="94"/>
      <c r="BJ298" s="94"/>
      <c r="BK298" s="94"/>
      <c r="BL298" s="94"/>
      <c r="BM298" s="94"/>
      <c r="BN298" s="94"/>
      <c r="BO298" s="84" t="s">
        <v>301</v>
      </c>
      <c r="BP298" s="84" t="s">
        <v>301</v>
      </c>
      <c r="BQ298" s="84" t="s">
        <v>301</v>
      </c>
      <c r="BR298" s="84" t="s">
        <v>1288</v>
      </c>
      <c r="BS298" s="94"/>
      <c r="BT298" s="84" t="s">
        <v>1288</v>
      </c>
      <c r="BU298" s="94"/>
      <c r="BV298" s="94"/>
      <c r="BW298" s="94"/>
      <c r="BX298" s="94"/>
      <c r="BY298" s="94"/>
      <c r="BZ298" s="94"/>
      <c r="CA298" s="84" t="s">
        <v>1288</v>
      </c>
      <c r="CB298" s="84" t="s">
        <v>301</v>
      </c>
      <c r="CC298" s="94"/>
      <c r="CD298" s="48"/>
      <c r="CE298" s="48"/>
      <c r="CF298" s="48"/>
      <c r="CG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c r="DV298" s="48"/>
      <c r="DW298" s="48"/>
      <c r="DX298" s="48"/>
      <c r="DY298" s="48"/>
      <c r="DZ298" s="48"/>
      <c r="EA298" s="48"/>
      <c r="EB298" s="48"/>
      <c r="EC298" s="48"/>
      <c r="ED298" s="48"/>
      <c r="EE298" s="48"/>
      <c r="EF298" s="48"/>
      <c r="EG298" s="48"/>
    </row>
    <row r="299" spans="1:146" s="13" customFormat="1">
      <c r="A299" s="48" t="s">
        <v>583</v>
      </c>
      <c r="B299" s="48">
        <v>1</v>
      </c>
      <c r="C299" s="48" t="s">
        <v>375</v>
      </c>
      <c r="D299" s="48" t="s">
        <v>389</v>
      </c>
      <c r="E299" s="48">
        <v>1</v>
      </c>
      <c r="F299" s="48" t="s">
        <v>584</v>
      </c>
      <c r="G299" s="48" t="s">
        <v>587</v>
      </c>
      <c r="H299" s="49" t="s">
        <v>585</v>
      </c>
      <c r="I299" s="48">
        <v>1</v>
      </c>
      <c r="J299" s="50" t="s">
        <v>439</v>
      </c>
      <c r="K299" s="50" t="s">
        <v>586</v>
      </c>
      <c r="L299" s="48" t="s">
        <v>587</v>
      </c>
      <c r="M299" s="51"/>
      <c r="N299" s="48"/>
      <c r="O299" s="53">
        <v>214</v>
      </c>
      <c r="P299" s="87"/>
      <c r="Q299" s="87"/>
      <c r="R299" s="84">
        <v>66.099999999999994</v>
      </c>
      <c r="S299" s="48">
        <v>6.25</v>
      </c>
      <c r="T299" s="8">
        <f>U299/S299</f>
        <v>2.3359999999999999</v>
      </c>
      <c r="U299" s="84">
        <v>14.6</v>
      </c>
      <c r="V299" s="48"/>
      <c r="W299" s="48"/>
      <c r="X299" s="85">
        <v>16.5</v>
      </c>
      <c r="Y299" s="85"/>
      <c r="Z299" s="48"/>
      <c r="AA299" s="48"/>
      <c r="AB299" s="48"/>
      <c r="AC299" s="48"/>
      <c r="AD299" s="48"/>
      <c r="AE299" s="84"/>
      <c r="AF299" s="48"/>
      <c r="AG299" s="48"/>
      <c r="AH299" s="84">
        <v>0.9</v>
      </c>
      <c r="AI299" s="84">
        <v>24</v>
      </c>
      <c r="AJ299" s="84">
        <v>1.4</v>
      </c>
      <c r="AK299" s="84">
        <v>0.1</v>
      </c>
      <c r="AL299" s="48"/>
      <c r="AM299" s="48"/>
      <c r="AN299" s="48"/>
      <c r="AO299" s="84"/>
      <c r="AP299" s="48"/>
      <c r="AQ299" s="48"/>
      <c r="AR299" s="48"/>
      <c r="AS299" s="48"/>
      <c r="AT299" s="48"/>
      <c r="AU299" s="48"/>
      <c r="AV299" s="48"/>
      <c r="AW299" s="48"/>
      <c r="AX299" s="48"/>
      <c r="AY299" s="48"/>
      <c r="AZ299" s="48"/>
      <c r="BA299" s="84"/>
      <c r="BB299" s="48"/>
      <c r="BC299" s="48"/>
      <c r="BD299" s="48"/>
      <c r="BE299" s="48"/>
      <c r="BF299" s="48"/>
      <c r="BG299" s="48"/>
      <c r="BH299" s="48"/>
      <c r="BI299" s="48"/>
      <c r="BJ299" s="48"/>
      <c r="BK299" s="48"/>
      <c r="BL299" s="48"/>
      <c r="BM299" s="48"/>
      <c r="BN299" s="48"/>
      <c r="BO299" s="84">
        <v>0.02</v>
      </c>
      <c r="BP299" s="84">
        <v>0.19</v>
      </c>
      <c r="BQ299" s="84">
        <v>0.8</v>
      </c>
      <c r="BR299" s="84"/>
      <c r="BS299" s="48"/>
      <c r="BT299" s="84"/>
      <c r="BU299" s="48"/>
      <c r="BV299" s="48"/>
      <c r="BW299" s="48"/>
      <c r="BX299" s="48"/>
      <c r="BY299" s="48"/>
      <c r="BZ299" s="48"/>
      <c r="CA299" s="84"/>
      <c r="CB299" s="84"/>
      <c r="CC299" s="48">
        <v>2</v>
      </c>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row>
    <row r="300" spans="1:146" s="19" customFormat="1" ht="14.25" customHeight="1">
      <c r="A300" s="86" t="s">
        <v>583</v>
      </c>
      <c r="B300" s="48" t="s">
        <v>646</v>
      </c>
      <c r="C300" s="48"/>
      <c r="D300" s="48"/>
      <c r="E300" s="48">
        <v>1</v>
      </c>
      <c r="F300" s="48" t="s">
        <v>584</v>
      </c>
      <c r="G300" s="48" t="s">
        <v>587</v>
      </c>
      <c r="H300" s="49" t="s">
        <v>585</v>
      </c>
      <c r="I300" s="48"/>
      <c r="J300" s="50"/>
      <c r="K300" s="50"/>
      <c r="L300" s="48"/>
      <c r="M300" s="51">
        <f>R300+U300+X300+Y300+AE300+AG300+AH300</f>
        <v>100</v>
      </c>
      <c r="N300" s="52"/>
      <c r="O300" s="53">
        <f>AVERAGE(O299:O299)</f>
        <v>214</v>
      </c>
      <c r="P300" s="87">
        <f>U300*17+X300*37+Y300*17+AG300*29+AE300*8</f>
        <v>891.00000000000011</v>
      </c>
      <c r="Q300" s="87">
        <f>(U300*4)+(X300*9)+(Y300*4)+(AG300*7)+(AE300*2)</f>
        <v>214.50000000000003</v>
      </c>
      <c r="R300" s="88">
        <f>AVERAGE(R299:R299)</f>
        <v>66.099999999999994</v>
      </c>
      <c r="S300" s="48">
        <v>6.25</v>
      </c>
      <c r="T300" s="52">
        <f>AVERAGE(T299:T299)</f>
        <v>2.3359999999999999</v>
      </c>
      <c r="U300" s="89">
        <f>S300*T300</f>
        <v>14.6</v>
      </c>
      <c r="V300" s="52">
        <f>U300</f>
        <v>14.6</v>
      </c>
      <c r="W300" s="7">
        <v>0</v>
      </c>
      <c r="X300" s="98">
        <f>AVERAGE(X299:X299)</f>
        <v>16.5</v>
      </c>
      <c r="Y300" s="66">
        <f>100-R300-U300-X300-AE300-AH300</f>
        <v>1.9000000000000044</v>
      </c>
      <c r="Z300" s="52"/>
      <c r="AA300" s="23"/>
      <c r="AB300" s="23"/>
      <c r="AC300" s="23"/>
      <c r="AD300" s="23"/>
      <c r="AE300" s="88">
        <v>0</v>
      </c>
      <c r="AF300" s="51"/>
      <c r="AG300" s="23">
        <v>0</v>
      </c>
      <c r="AH300" s="88">
        <f>AVERAGE(AH299:AH299)</f>
        <v>0.9</v>
      </c>
      <c r="AI300" s="88">
        <f>AVERAGE(AI299:AI299)</f>
        <v>24</v>
      </c>
      <c r="AJ300" s="88">
        <v>1.32</v>
      </c>
      <c r="AK300" s="105">
        <v>1.61</v>
      </c>
      <c r="AL300" s="52"/>
      <c r="AM300" s="52"/>
      <c r="AN300" s="26"/>
      <c r="AO300" s="89">
        <v>15</v>
      </c>
      <c r="AP300" s="27"/>
      <c r="AQ300" s="52"/>
      <c r="AR300" s="52"/>
      <c r="AS300" s="52"/>
      <c r="AT300" s="27"/>
      <c r="AU300" s="52"/>
      <c r="AV300" s="27"/>
      <c r="AW300" s="27"/>
      <c r="AX300" s="48"/>
      <c r="AY300" s="27"/>
      <c r="AZ300" s="27"/>
      <c r="BA300" s="67">
        <v>500</v>
      </c>
      <c r="BB300" s="27"/>
      <c r="BC300" s="23"/>
      <c r="BD300" s="25"/>
      <c r="BE300" s="25"/>
      <c r="BF300" s="25"/>
      <c r="BG300" s="25"/>
      <c r="BH300" s="92"/>
      <c r="BI300" s="26"/>
      <c r="BJ300" s="26"/>
      <c r="BK300" s="26"/>
      <c r="BL300" s="26"/>
      <c r="BM300" s="26"/>
      <c r="BN300" s="27"/>
      <c r="BO300" s="89">
        <f>AVERAGE(BO299:BO299)</f>
        <v>0.02</v>
      </c>
      <c r="BP300" s="89">
        <f>AVERAGE(BP299:BP299)</f>
        <v>0.19</v>
      </c>
      <c r="BQ300" s="89">
        <f>BQ299</f>
        <v>0.8</v>
      </c>
      <c r="BR300" s="84">
        <v>0.11600000000000001</v>
      </c>
      <c r="BS300" s="26"/>
      <c r="BT300" s="69">
        <v>10</v>
      </c>
      <c r="BU300" s="26"/>
      <c r="BV300" s="27"/>
      <c r="BW300" s="27"/>
      <c r="BX300" s="27"/>
      <c r="BY300" s="27"/>
      <c r="BZ300" s="23"/>
      <c r="CA300" s="71">
        <v>2.23</v>
      </c>
      <c r="CB300" s="71">
        <v>2</v>
      </c>
      <c r="CC300" s="52"/>
      <c r="CD300" s="25"/>
      <c r="CE300" s="25"/>
      <c r="CF300" s="25"/>
      <c r="CG300" s="23"/>
      <c r="CH300" s="25"/>
      <c r="CI300" s="25"/>
      <c r="CJ300" s="27"/>
      <c r="CK300" s="26"/>
      <c r="CL300" s="26"/>
      <c r="CM300" s="26"/>
      <c r="CN300" s="26"/>
      <c r="CO300" s="24"/>
      <c r="CP300" s="24"/>
      <c r="CQ300" s="25"/>
      <c r="CR300" s="24"/>
      <c r="CS300" s="25"/>
      <c r="CT300" s="24"/>
      <c r="CU300" s="25"/>
      <c r="CV300" s="25"/>
      <c r="CW300" s="25"/>
      <c r="CX300" s="26"/>
      <c r="CY300" s="26"/>
      <c r="CZ300" s="24"/>
      <c r="DA300" s="25"/>
      <c r="DB300" s="26"/>
      <c r="DC300" s="25"/>
      <c r="DD300" s="25"/>
      <c r="DE300" s="25"/>
      <c r="DF300" s="26"/>
      <c r="DG300" s="26"/>
      <c r="DH300" s="25"/>
      <c r="DI300" s="25"/>
      <c r="DJ300" s="25"/>
      <c r="DK300" s="25"/>
      <c r="DL300" s="25"/>
      <c r="DM300" s="26"/>
      <c r="DN300" s="26"/>
      <c r="DO300" s="25"/>
      <c r="DP300" s="27"/>
      <c r="DQ300" s="27"/>
      <c r="DR300" s="27"/>
      <c r="DS300" s="27"/>
      <c r="DT300" s="27"/>
      <c r="DU300" s="27"/>
      <c r="DV300" s="27"/>
      <c r="DW300" s="27"/>
      <c r="DX300" s="27"/>
      <c r="DY300" s="27"/>
      <c r="DZ300" s="27"/>
      <c r="EA300" s="27"/>
      <c r="EB300" s="27"/>
      <c r="EC300" s="27"/>
      <c r="ED300" s="27"/>
      <c r="EE300" s="27"/>
      <c r="EF300" s="27"/>
      <c r="EG300" s="27"/>
      <c r="EH300" s="20"/>
      <c r="EI300" s="20"/>
      <c r="EJ300" s="20"/>
      <c r="EK300" s="20"/>
      <c r="EL300" s="20"/>
      <c r="EM300" s="20"/>
      <c r="EN300" s="20"/>
      <c r="EO300" s="20"/>
      <c r="EP300" s="20"/>
    </row>
    <row r="301" spans="1:146" s="13" customFormat="1">
      <c r="A301" s="93"/>
      <c r="B301" s="94"/>
      <c r="C301" s="94"/>
      <c r="D301" s="94"/>
      <c r="E301" s="94"/>
      <c r="F301" s="94"/>
      <c r="G301" s="94"/>
      <c r="H301" s="95"/>
      <c r="I301" s="94"/>
      <c r="J301" s="96"/>
      <c r="K301" s="96"/>
      <c r="L301" s="94"/>
      <c r="M301" s="172"/>
      <c r="N301" s="94"/>
      <c r="O301" s="97"/>
      <c r="P301" s="84" t="s">
        <v>1349</v>
      </c>
      <c r="Q301" s="84" t="s">
        <v>1349</v>
      </c>
      <c r="R301" s="84" t="s">
        <v>1349</v>
      </c>
      <c r="S301" s="94"/>
      <c r="T301" s="94"/>
      <c r="U301" s="84"/>
      <c r="V301" s="94" t="s">
        <v>416</v>
      </c>
      <c r="W301" s="94" t="s">
        <v>416</v>
      </c>
      <c r="X301" s="85"/>
      <c r="Y301" s="85" t="s">
        <v>301</v>
      </c>
      <c r="Z301" s="48"/>
      <c r="AA301" s="48"/>
      <c r="AB301" s="48"/>
      <c r="AC301" s="48"/>
      <c r="AD301" s="48"/>
      <c r="AE301" s="84" t="s">
        <v>1240</v>
      </c>
      <c r="AF301" s="94"/>
      <c r="AG301" s="94" t="s">
        <v>647</v>
      </c>
      <c r="AH301" s="84" t="s">
        <v>1159</v>
      </c>
      <c r="AI301" s="84" t="s">
        <v>1159</v>
      </c>
      <c r="AJ301" s="84" t="s">
        <v>1264</v>
      </c>
      <c r="AK301" s="84" t="s">
        <v>1264</v>
      </c>
      <c r="AL301" s="48"/>
      <c r="AM301" s="48"/>
      <c r="AN301" s="48"/>
      <c r="AO301" s="84" t="s">
        <v>1240</v>
      </c>
      <c r="AP301" s="94"/>
      <c r="AQ301" s="94"/>
      <c r="AR301" s="94"/>
      <c r="AS301" s="94"/>
      <c r="AT301" s="94"/>
      <c r="AU301" s="94"/>
      <c r="AV301" s="94"/>
      <c r="AW301" s="94"/>
      <c r="AX301" s="94"/>
      <c r="AY301" s="94"/>
      <c r="AZ301" s="94"/>
      <c r="BA301" s="84" t="s">
        <v>1240</v>
      </c>
      <c r="BB301" s="94"/>
      <c r="BC301" s="94"/>
      <c r="BD301" s="94"/>
      <c r="BE301" s="94"/>
      <c r="BF301" s="94"/>
      <c r="BG301" s="94"/>
      <c r="BH301" s="94"/>
      <c r="BI301" s="94"/>
      <c r="BJ301" s="94"/>
      <c r="BK301" s="94"/>
      <c r="BL301" s="94"/>
      <c r="BM301" s="94"/>
      <c r="BN301" s="94"/>
      <c r="BO301" s="84" t="s">
        <v>1159</v>
      </c>
      <c r="BP301" s="84" t="s">
        <v>1159</v>
      </c>
      <c r="BQ301" s="84" t="s">
        <v>1159</v>
      </c>
      <c r="BR301" s="84" t="s">
        <v>1240</v>
      </c>
      <c r="BS301" s="94"/>
      <c r="BT301" s="84" t="s">
        <v>1240</v>
      </c>
      <c r="BU301" s="94"/>
      <c r="BV301" s="94"/>
      <c r="BW301" s="94"/>
      <c r="BX301" s="94"/>
      <c r="BY301" s="94"/>
      <c r="BZ301" s="94"/>
      <c r="CA301" s="84" t="s">
        <v>1240</v>
      </c>
      <c r="CB301" s="84" t="s">
        <v>1159</v>
      </c>
      <c r="CC301" s="94"/>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c r="DH301" s="48"/>
      <c r="DI301" s="48"/>
      <c r="DJ301" s="48"/>
      <c r="DK301" s="48"/>
      <c r="DL301" s="48"/>
      <c r="DM301" s="48"/>
      <c r="DN301" s="48"/>
      <c r="DO301" s="48"/>
      <c r="DP301" s="48"/>
      <c r="DQ301" s="48"/>
      <c r="DR301" s="48"/>
      <c r="DS301" s="48"/>
      <c r="DT301" s="48"/>
      <c r="DU301" s="48"/>
      <c r="DV301" s="48"/>
      <c r="DW301" s="48"/>
      <c r="DX301" s="48"/>
      <c r="DY301" s="48"/>
      <c r="DZ301" s="48"/>
      <c r="EA301" s="48"/>
      <c r="EB301" s="48"/>
      <c r="EC301" s="48"/>
      <c r="ED301" s="48"/>
      <c r="EE301" s="48"/>
      <c r="EF301" s="48"/>
      <c r="EG301" s="48"/>
    </row>
    <row r="302" spans="1:146" s="13" customFormat="1">
      <c r="A302" s="48" t="s">
        <v>582</v>
      </c>
      <c r="B302" s="48">
        <v>1</v>
      </c>
      <c r="C302" s="48" t="s">
        <v>375</v>
      </c>
      <c r="D302" s="48" t="s">
        <v>389</v>
      </c>
      <c r="E302" s="48">
        <v>1</v>
      </c>
      <c r="F302" s="48" t="s">
        <v>588</v>
      </c>
      <c r="G302" s="48" t="s">
        <v>589</v>
      </c>
      <c r="H302" s="49" t="s">
        <v>1152</v>
      </c>
      <c r="I302" s="48">
        <v>1</v>
      </c>
      <c r="J302" s="50" t="s">
        <v>439</v>
      </c>
      <c r="K302" s="50" t="s">
        <v>590</v>
      </c>
      <c r="L302" s="48" t="s">
        <v>591</v>
      </c>
      <c r="M302" s="51"/>
      <c r="N302" s="48"/>
      <c r="O302" s="53">
        <v>120</v>
      </c>
      <c r="P302" s="87"/>
      <c r="Q302" s="87"/>
      <c r="R302" s="84">
        <v>44</v>
      </c>
      <c r="S302" s="48">
        <v>6.25</v>
      </c>
      <c r="T302" s="8">
        <f>U302/S302</f>
        <v>1.3759999999999999</v>
      </c>
      <c r="U302" s="84">
        <v>8.6</v>
      </c>
      <c r="V302" s="48"/>
      <c r="W302" s="48"/>
      <c r="X302" s="85">
        <v>1</v>
      </c>
      <c r="Y302" s="85"/>
      <c r="Z302" s="48"/>
      <c r="AA302" s="48"/>
      <c r="AB302" s="48"/>
      <c r="AC302" s="48"/>
      <c r="AD302" s="48"/>
      <c r="AE302" s="84"/>
      <c r="AF302" s="48"/>
      <c r="AG302" s="48"/>
      <c r="AH302" s="84">
        <v>27.3</v>
      </c>
      <c r="AI302" s="84">
        <v>1380</v>
      </c>
      <c r="AJ302" s="84">
        <v>20.5</v>
      </c>
      <c r="AK302" s="84">
        <v>2</v>
      </c>
      <c r="AL302" s="48"/>
      <c r="AM302" s="48"/>
      <c r="AN302" s="48"/>
      <c r="AO302" s="84"/>
      <c r="AP302" s="48"/>
      <c r="AQ302" s="48"/>
      <c r="AR302" s="48"/>
      <c r="AS302" s="48"/>
      <c r="AT302" s="48"/>
      <c r="AU302" s="48"/>
      <c r="AV302" s="48"/>
      <c r="AW302" s="48"/>
      <c r="AX302" s="48"/>
      <c r="AY302" s="48"/>
      <c r="AZ302" s="48"/>
      <c r="BA302" s="84"/>
      <c r="BB302" s="48"/>
      <c r="BC302" s="48"/>
      <c r="BD302" s="48"/>
      <c r="BE302" s="48"/>
      <c r="BF302" s="48"/>
      <c r="BG302" s="48"/>
      <c r="BH302" s="48"/>
      <c r="BI302" s="48"/>
      <c r="BJ302" s="48"/>
      <c r="BK302" s="48"/>
      <c r="BL302" s="48"/>
      <c r="BM302" s="48"/>
      <c r="BN302" s="48"/>
      <c r="BO302" s="84">
        <v>0.01</v>
      </c>
      <c r="BP302" s="84">
        <v>0.12</v>
      </c>
      <c r="BQ302" s="84">
        <v>3.7</v>
      </c>
      <c r="BR302" s="84"/>
      <c r="BS302" s="48"/>
      <c r="BT302" s="84"/>
      <c r="BU302" s="48"/>
      <c r="BV302" s="48"/>
      <c r="BW302" s="48"/>
      <c r="BX302" s="48"/>
      <c r="BY302" s="48"/>
      <c r="BZ302" s="48"/>
      <c r="CA302" s="84"/>
      <c r="CB302" s="84"/>
      <c r="CC302" s="48"/>
      <c r="CD302" s="48"/>
      <c r="CE302" s="48"/>
      <c r="CF302" s="48"/>
      <c r="CG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48"/>
      <c r="DD302" s="48"/>
      <c r="DE302" s="48"/>
      <c r="DF302" s="48"/>
      <c r="DG302" s="48"/>
      <c r="DH302" s="48"/>
      <c r="DI302" s="48"/>
      <c r="DJ302" s="48"/>
      <c r="DK302" s="48"/>
      <c r="DL302" s="48"/>
      <c r="DM302" s="48"/>
      <c r="DN302" s="48"/>
      <c r="DO302" s="48"/>
      <c r="DP302" s="48"/>
      <c r="DQ302" s="48"/>
      <c r="DR302" s="48"/>
      <c r="DS302" s="48"/>
      <c r="DT302" s="48"/>
      <c r="DU302" s="48"/>
      <c r="DV302" s="48"/>
      <c r="DW302" s="48"/>
      <c r="DX302" s="48"/>
      <c r="DY302" s="48"/>
      <c r="DZ302" s="48"/>
      <c r="EA302" s="48"/>
      <c r="EB302" s="48"/>
      <c r="EC302" s="48"/>
      <c r="ED302" s="48"/>
      <c r="EE302" s="48"/>
      <c r="EF302" s="48"/>
      <c r="EG302" s="48"/>
    </row>
    <row r="303" spans="1:146" s="19" customFormat="1" ht="14.25" customHeight="1">
      <c r="A303" s="86" t="s">
        <v>582</v>
      </c>
      <c r="B303" s="48" t="s">
        <v>646</v>
      </c>
      <c r="C303" s="48"/>
      <c r="D303" s="48"/>
      <c r="E303" s="48">
        <v>1</v>
      </c>
      <c r="F303" s="48" t="s">
        <v>588</v>
      </c>
      <c r="G303" s="48" t="s">
        <v>589</v>
      </c>
      <c r="H303" s="49" t="s">
        <v>1152</v>
      </c>
      <c r="I303" s="48"/>
      <c r="J303" s="50"/>
      <c r="K303" s="50"/>
      <c r="L303" s="48"/>
      <c r="M303" s="51">
        <f>R303+U303+X303+Y303+AE303+AG303+AH303</f>
        <v>100</v>
      </c>
      <c r="N303" s="52"/>
      <c r="O303" s="53">
        <f>AVERAGE(O302:O302)</f>
        <v>120</v>
      </c>
      <c r="P303" s="87">
        <f>U303*17+X303*37+Y303*17+AG303*29+AE303*8</f>
        <v>507.9</v>
      </c>
      <c r="Q303" s="87">
        <f>(U303*4)+(X303*9)+(Y303*4)+(AG303*7)+(AE303*2)</f>
        <v>119.79999999999998</v>
      </c>
      <c r="R303" s="88">
        <f>AVERAGE(R302:R302)</f>
        <v>44</v>
      </c>
      <c r="S303" s="48">
        <v>6.25</v>
      </c>
      <c r="T303" s="52">
        <f>AVERAGE(T302:T302)</f>
        <v>1.3759999999999999</v>
      </c>
      <c r="U303" s="89">
        <f>S303*T303</f>
        <v>8.6</v>
      </c>
      <c r="V303" s="52">
        <f>U303</f>
        <v>8.6</v>
      </c>
      <c r="W303" s="7">
        <v>0</v>
      </c>
      <c r="X303" s="98">
        <f>AVERAGE(X302:X302)</f>
        <v>1</v>
      </c>
      <c r="Y303" s="66">
        <f>100-R303-U303-X303-AE303-AH303</f>
        <v>19.099999999999998</v>
      </c>
      <c r="Z303" s="52"/>
      <c r="AA303" s="23"/>
      <c r="AB303" s="23"/>
      <c r="AC303" s="23"/>
      <c r="AD303" s="23"/>
      <c r="AE303" s="88">
        <v>0</v>
      </c>
      <c r="AF303" s="51"/>
      <c r="AG303" s="23">
        <v>0</v>
      </c>
      <c r="AH303" s="88">
        <f>AVERAGE(AH302:AH302)</f>
        <v>27.3</v>
      </c>
      <c r="AI303" s="88">
        <f>AVERAGE(AI302:AI302)</f>
        <v>1380</v>
      </c>
      <c r="AJ303" s="88">
        <f>AVERAGE(AJ302:AJ302)</f>
        <v>20.5</v>
      </c>
      <c r="AK303" s="88">
        <f>AVERAGE(AK302:AK302)</f>
        <v>2</v>
      </c>
      <c r="AL303" s="52"/>
      <c r="AM303" s="52"/>
      <c r="AN303" s="26"/>
      <c r="AO303" s="89">
        <v>54</v>
      </c>
      <c r="AP303" s="27"/>
      <c r="AQ303" s="52"/>
      <c r="AR303" s="52"/>
      <c r="AS303" s="52"/>
      <c r="AT303" s="27"/>
      <c r="AU303" s="52"/>
      <c r="AV303" s="27"/>
      <c r="AW303" s="27"/>
      <c r="AX303" s="48"/>
      <c r="AY303" s="27"/>
      <c r="AZ303" s="27"/>
      <c r="BA303" s="67">
        <v>2</v>
      </c>
      <c r="BB303" s="27"/>
      <c r="BC303" s="23"/>
      <c r="BD303" s="25"/>
      <c r="BE303" s="25"/>
      <c r="BF303" s="25"/>
      <c r="BG303" s="25"/>
      <c r="BH303" s="92"/>
      <c r="BI303" s="26"/>
      <c r="BJ303" s="26"/>
      <c r="BK303" s="26"/>
      <c r="BL303" s="26"/>
      <c r="BM303" s="26"/>
      <c r="BN303" s="27"/>
      <c r="BO303" s="89">
        <f>AVERAGE(BO302:BO302)</f>
        <v>0.01</v>
      </c>
      <c r="BP303" s="89">
        <f>AVERAGE(BP302:BP302)</f>
        <v>0.12</v>
      </c>
      <c r="BQ303" s="89">
        <f>BQ302</f>
        <v>3.7</v>
      </c>
      <c r="BR303" s="84">
        <v>0.161</v>
      </c>
      <c r="BS303" s="26"/>
      <c r="BT303" s="69">
        <v>19</v>
      </c>
      <c r="BU303" s="26"/>
      <c r="BV303" s="27"/>
      <c r="BW303" s="27"/>
      <c r="BX303" s="27"/>
      <c r="BY303" s="27"/>
      <c r="BZ303" s="23"/>
      <c r="CA303" s="71">
        <v>1.1100000000000001</v>
      </c>
      <c r="CB303" s="71">
        <v>2</v>
      </c>
      <c r="CC303" s="52"/>
      <c r="CD303" s="25"/>
      <c r="CE303" s="25"/>
      <c r="CF303" s="25"/>
      <c r="CG303" s="23"/>
      <c r="CH303" s="25"/>
      <c r="CI303" s="25"/>
      <c r="CJ303" s="27"/>
      <c r="CK303" s="26"/>
      <c r="CL303" s="26"/>
      <c r="CM303" s="26"/>
      <c r="CN303" s="26"/>
      <c r="CO303" s="24"/>
      <c r="CP303" s="24"/>
      <c r="CQ303" s="25"/>
      <c r="CR303" s="24"/>
      <c r="CS303" s="25"/>
      <c r="CT303" s="24"/>
      <c r="CU303" s="25"/>
      <c r="CV303" s="25"/>
      <c r="CW303" s="25"/>
      <c r="CX303" s="26"/>
      <c r="CY303" s="26"/>
      <c r="CZ303" s="24"/>
      <c r="DA303" s="25"/>
      <c r="DB303" s="26"/>
      <c r="DC303" s="25"/>
      <c r="DD303" s="25"/>
      <c r="DE303" s="25"/>
      <c r="DF303" s="26"/>
      <c r="DG303" s="26"/>
      <c r="DH303" s="25"/>
      <c r="DI303" s="25"/>
      <c r="DJ303" s="25"/>
      <c r="DK303" s="25"/>
      <c r="DL303" s="25"/>
      <c r="DM303" s="26"/>
      <c r="DN303" s="26"/>
      <c r="DO303" s="25"/>
      <c r="DP303" s="27"/>
      <c r="DQ303" s="27"/>
      <c r="DR303" s="27"/>
      <c r="DS303" s="27"/>
      <c r="DT303" s="27"/>
      <c r="DU303" s="27"/>
      <c r="DV303" s="27"/>
      <c r="DW303" s="27"/>
      <c r="DX303" s="27"/>
      <c r="DY303" s="27"/>
      <c r="DZ303" s="27"/>
      <c r="EA303" s="27"/>
      <c r="EB303" s="27"/>
      <c r="EC303" s="27"/>
      <c r="ED303" s="27"/>
      <c r="EE303" s="27"/>
      <c r="EF303" s="27"/>
      <c r="EG303" s="27"/>
      <c r="EH303" s="20"/>
      <c r="EI303" s="20"/>
      <c r="EJ303" s="20"/>
      <c r="EK303" s="20"/>
      <c r="EL303" s="20"/>
      <c r="EM303" s="20"/>
      <c r="EN303" s="20"/>
      <c r="EO303" s="20"/>
      <c r="EP303" s="20"/>
    </row>
    <row r="304" spans="1:146" s="13" customFormat="1">
      <c r="A304" s="93"/>
      <c r="B304" s="94"/>
      <c r="C304" s="94"/>
      <c r="D304" s="94"/>
      <c r="E304" s="94"/>
      <c r="F304" s="94"/>
      <c r="G304" s="94"/>
      <c r="H304" s="95"/>
      <c r="I304" s="94"/>
      <c r="J304" s="96"/>
      <c r="K304" s="96"/>
      <c r="L304" s="94"/>
      <c r="M304" s="172"/>
      <c r="N304" s="94"/>
      <c r="O304" s="97"/>
      <c r="P304" s="84" t="s">
        <v>1349</v>
      </c>
      <c r="Q304" s="84" t="s">
        <v>1349</v>
      </c>
      <c r="R304" s="84" t="s">
        <v>1349</v>
      </c>
      <c r="S304" s="94"/>
      <c r="T304" s="94"/>
      <c r="U304" s="84"/>
      <c r="V304" s="94" t="s">
        <v>416</v>
      </c>
      <c r="W304" s="94" t="s">
        <v>416</v>
      </c>
      <c r="X304" s="85"/>
      <c r="Y304" s="85" t="s">
        <v>301</v>
      </c>
      <c r="Z304" s="48"/>
      <c r="AA304" s="48"/>
      <c r="AB304" s="48"/>
      <c r="AC304" s="48"/>
      <c r="AD304" s="48"/>
      <c r="AE304" s="84" t="s">
        <v>1241</v>
      </c>
      <c r="AF304" s="94"/>
      <c r="AG304" s="94" t="s">
        <v>647</v>
      </c>
      <c r="AH304" s="84" t="s">
        <v>1160</v>
      </c>
      <c r="AI304" s="84" t="s">
        <v>1160</v>
      </c>
      <c r="AJ304" s="84" t="s">
        <v>1160</v>
      </c>
      <c r="AK304" s="84" t="s">
        <v>1160</v>
      </c>
      <c r="AL304" s="48"/>
      <c r="AM304" s="48"/>
      <c r="AN304" s="48"/>
      <c r="AO304" s="84" t="s">
        <v>1261</v>
      </c>
      <c r="AP304" s="94"/>
      <c r="AQ304" s="94"/>
      <c r="AR304" s="94"/>
      <c r="AS304" s="94"/>
      <c r="AT304" s="94"/>
      <c r="AU304" s="94"/>
      <c r="AV304" s="94"/>
      <c r="AW304" s="94"/>
      <c r="AX304" s="94"/>
      <c r="AY304" s="94"/>
      <c r="AZ304" s="94"/>
      <c r="BA304" s="84" t="s">
        <v>1261</v>
      </c>
      <c r="BB304" s="94"/>
      <c r="BC304" s="94"/>
      <c r="BD304" s="94"/>
      <c r="BE304" s="94"/>
      <c r="BF304" s="94"/>
      <c r="BG304" s="94"/>
      <c r="BH304" s="94"/>
      <c r="BI304" s="94"/>
      <c r="BJ304" s="94"/>
      <c r="BK304" s="94"/>
      <c r="BL304" s="94"/>
      <c r="BM304" s="94"/>
      <c r="BN304" s="94"/>
      <c r="BO304" s="84" t="s">
        <v>1160</v>
      </c>
      <c r="BP304" s="84" t="s">
        <v>1160</v>
      </c>
      <c r="BQ304" s="84" t="s">
        <v>1160</v>
      </c>
      <c r="BR304" s="84" t="s">
        <v>1261</v>
      </c>
      <c r="BS304" s="94"/>
      <c r="BT304" s="84" t="s">
        <v>1261</v>
      </c>
      <c r="BU304" s="94"/>
      <c r="BV304" s="94"/>
      <c r="BW304" s="94"/>
      <c r="BX304" s="94"/>
      <c r="BY304" s="94"/>
      <c r="BZ304" s="94"/>
      <c r="CA304" s="84" t="s">
        <v>1261</v>
      </c>
      <c r="CB304" s="84" t="s">
        <v>1160</v>
      </c>
      <c r="CC304" s="94"/>
      <c r="CD304" s="48"/>
      <c r="CE304" s="48"/>
      <c r="CF304" s="48"/>
      <c r="CG304" s="48"/>
      <c r="CH304" s="48"/>
      <c r="CI304" s="48"/>
      <c r="CJ304" s="48"/>
      <c r="CK304" s="48"/>
      <c r="CL304" s="48"/>
      <c r="CM304" s="48"/>
      <c r="CN304" s="48"/>
      <c r="CO304" s="48"/>
      <c r="CP304" s="48"/>
      <c r="CQ304" s="48"/>
      <c r="CR304" s="48"/>
      <c r="CS304" s="48"/>
      <c r="CT304" s="48"/>
      <c r="CU304" s="48"/>
      <c r="CV304" s="48"/>
      <c r="CW304" s="48"/>
      <c r="CX304" s="48"/>
      <c r="CY304" s="48"/>
      <c r="CZ304" s="48"/>
      <c r="DA304" s="48"/>
      <c r="DB304" s="48"/>
      <c r="DC304" s="48"/>
      <c r="DD304" s="48"/>
      <c r="DE304" s="48"/>
      <c r="DF304" s="48"/>
      <c r="DG304" s="48"/>
      <c r="DH304" s="48"/>
      <c r="DI304" s="48"/>
      <c r="DJ304" s="48"/>
      <c r="DK304" s="48"/>
      <c r="DL304" s="48"/>
      <c r="DM304" s="48"/>
      <c r="DN304" s="48"/>
      <c r="DO304" s="48"/>
      <c r="DP304" s="48"/>
      <c r="DQ304" s="48"/>
      <c r="DR304" s="48"/>
      <c r="DS304" s="48"/>
      <c r="DT304" s="48"/>
      <c r="DU304" s="48"/>
      <c r="DV304" s="48"/>
      <c r="DW304" s="48"/>
      <c r="DX304" s="48"/>
      <c r="DY304" s="48"/>
      <c r="DZ304" s="48"/>
      <c r="EA304" s="48"/>
      <c r="EB304" s="48"/>
      <c r="EC304" s="48"/>
      <c r="ED304" s="48"/>
      <c r="EE304" s="48"/>
      <c r="EF304" s="48"/>
      <c r="EG304" s="48"/>
    </row>
    <row r="305" spans="1:146" s="13" customFormat="1">
      <c r="A305" s="48" t="s">
        <v>592</v>
      </c>
      <c r="B305" s="48">
        <v>1</v>
      </c>
      <c r="C305" s="48" t="s">
        <v>375</v>
      </c>
      <c r="D305" s="48" t="s">
        <v>389</v>
      </c>
      <c r="E305" s="48">
        <v>1</v>
      </c>
      <c r="F305" s="48" t="s">
        <v>593</v>
      </c>
      <c r="G305" s="48" t="s">
        <v>596</v>
      </c>
      <c r="H305" s="49" t="s">
        <v>594</v>
      </c>
      <c r="I305" s="48">
        <v>1</v>
      </c>
      <c r="J305" s="50" t="s">
        <v>439</v>
      </c>
      <c r="K305" s="50" t="s">
        <v>595</v>
      </c>
      <c r="L305" s="48" t="s">
        <v>596</v>
      </c>
      <c r="M305" s="51"/>
      <c r="N305" s="48"/>
      <c r="O305" s="53">
        <v>121</v>
      </c>
      <c r="P305" s="87"/>
      <c r="Q305" s="87"/>
      <c r="R305" s="84">
        <v>74</v>
      </c>
      <c r="S305" s="48">
        <v>6.25</v>
      </c>
      <c r="T305" s="8">
        <f>U305/S305</f>
        <v>2.6719999999999997</v>
      </c>
      <c r="U305" s="84">
        <v>16.7</v>
      </c>
      <c r="V305" s="48"/>
      <c r="W305" s="48"/>
      <c r="X305" s="85">
        <v>4.4000000000000004</v>
      </c>
      <c r="Y305" s="85"/>
      <c r="Z305" s="48"/>
      <c r="AA305" s="48"/>
      <c r="AB305" s="48"/>
      <c r="AC305" s="48"/>
      <c r="AD305" s="48"/>
      <c r="AE305" s="84"/>
      <c r="AF305" s="48"/>
      <c r="AG305" s="48"/>
      <c r="AH305" s="84">
        <v>1.3</v>
      </c>
      <c r="AI305" s="84">
        <v>32</v>
      </c>
      <c r="AJ305" s="84">
        <v>0.6</v>
      </c>
      <c r="AK305" s="84">
        <v>0.1</v>
      </c>
      <c r="AL305" s="48"/>
      <c r="AM305" s="48"/>
      <c r="AN305" s="48"/>
      <c r="AO305" s="84"/>
      <c r="AP305" s="48"/>
      <c r="AQ305" s="48"/>
      <c r="AR305" s="48"/>
      <c r="AS305" s="48"/>
      <c r="AT305" s="48"/>
      <c r="AU305" s="48"/>
      <c r="AV305" s="48"/>
      <c r="AW305" s="48"/>
      <c r="AX305" s="48"/>
      <c r="AY305" s="48"/>
      <c r="AZ305" s="48"/>
      <c r="BA305" s="84"/>
      <c r="BB305" s="48"/>
      <c r="BC305" s="48"/>
      <c r="BD305" s="48"/>
      <c r="BE305" s="48"/>
      <c r="BF305" s="48"/>
      <c r="BG305" s="48"/>
      <c r="BH305" s="48"/>
      <c r="BI305" s="48"/>
      <c r="BJ305" s="48"/>
      <c r="BK305" s="48"/>
      <c r="BL305" s="48"/>
      <c r="BM305" s="48"/>
      <c r="BN305" s="48"/>
      <c r="BO305" s="84">
        <v>0.02</v>
      </c>
      <c r="BP305" s="84">
        <v>0.06</v>
      </c>
      <c r="BQ305" s="84">
        <v>3.1</v>
      </c>
      <c r="BR305" s="84"/>
      <c r="BS305" s="48"/>
      <c r="BT305" s="84"/>
      <c r="BU305" s="48"/>
      <c r="BV305" s="48"/>
      <c r="BW305" s="48"/>
      <c r="BX305" s="48"/>
      <c r="BY305" s="48"/>
      <c r="BZ305" s="48"/>
      <c r="CA305" s="84"/>
      <c r="CB305" s="84"/>
      <c r="CC305" s="48"/>
      <c r="CD305" s="48"/>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c r="DV305" s="48"/>
      <c r="DW305" s="48"/>
      <c r="DX305" s="48"/>
      <c r="DY305" s="48"/>
      <c r="DZ305" s="48"/>
      <c r="EA305" s="48"/>
      <c r="EB305" s="48"/>
      <c r="EC305" s="48"/>
      <c r="ED305" s="48"/>
      <c r="EE305" s="48"/>
      <c r="EF305" s="48"/>
      <c r="EG305" s="48"/>
    </row>
    <row r="306" spans="1:146" s="19" customFormat="1" ht="16.5" customHeight="1">
      <c r="A306" s="86" t="s">
        <v>592</v>
      </c>
      <c r="B306" s="48" t="s">
        <v>646</v>
      </c>
      <c r="C306" s="48"/>
      <c r="D306" s="48"/>
      <c r="E306" s="48">
        <v>1</v>
      </c>
      <c r="F306" s="48" t="s">
        <v>593</v>
      </c>
      <c r="G306" s="48" t="s">
        <v>596</v>
      </c>
      <c r="H306" s="49" t="s">
        <v>594</v>
      </c>
      <c r="I306" s="48"/>
      <c r="J306" s="50"/>
      <c r="K306" s="50"/>
      <c r="L306" s="48"/>
      <c r="M306" s="51">
        <f>R306+U306+X306+Y306+AE306+AG306+AH306</f>
        <v>100</v>
      </c>
      <c r="N306" s="52"/>
      <c r="O306" s="53">
        <f>AVERAGE(O305:O305)</f>
        <v>121</v>
      </c>
      <c r="P306" s="87">
        <f>U306*17+X306*37+Y306*17+AG306*29+AE306*8</f>
        <v>507.9</v>
      </c>
      <c r="Q306" s="87">
        <f>(U306*4)+(X306*9)+(Y306*4)+(AG306*7)+(AE306*2)</f>
        <v>120.80000000000001</v>
      </c>
      <c r="R306" s="88">
        <f>AVERAGE(R305:R305)</f>
        <v>74</v>
      </c>
      <c r="S306" s="48">
        <v>6.25</v>
      </c>
      <c r="T306" s="52">
        <f>AVERAGE(T305:T305)</f>
        <v>2.6719999999999997</v>
      </c>
      <c r="U306" s="89">
        <f>S306*T306</f>
        <v>16.7</v>
      </c>
      <c r="V306" s="52">
        <f>U306</f>
        <v>16.7</v>
      </c>
      <c r="W306" s="7">
        <v>0</v>
      </c>
      <c r="X306" s="98">
        <f>AVERAGE(X305:X305)</f>
        <v>4.4000000000000004</v>
      </c>
      <c r="Y306" s="66">
        <f>100-R306-U306-X306-AE306-AH306</f>
        <v>3.6000000000000005</v>
      </c>
      <c r="Z306" s="52"/>
      <c r="AA306" s="23"/>
      <c r="AB306" s="23"/>
      <c r="AC306" s="23"/>
      <c r="AD306" s="23"/>
      <c r="AE306" s="88">
        <v>0</v>
      </c>
      <c r="AF306" s="51"/>
      <c r="AG306" s="23">
        <v>0</v>
      </c>
      <c r="AH306" s="88">
        <f>AVERAGE(AH305:AH305)</f>
        <v>1.3</v>
      </c>
      <c r="AI306" s="88">
        <f>AVERAGE(AI305:AI305)</f>
        <v>32</v>
      </c>
      <c r="AJ306" s="88">
        <f>AVERAGE(AJ305:AJ305)</f>
        <v>0.6</v>
      </c>
      <c r="AK306" s="88">
        <f>AVERAGE(AK305:AK305)</f>
        <v>0.1</v>
      </c>
      <c r="AL306" s="52"/>
      <c r="AM306" s="52"/>
      <c r="AN306" s="26"/>
      <c r="AO306" s="89">
        <v>9</v>
      </c>
      <c r="AP306" s="27"/>
      <c r="AQ306" s="52"/>
      <c r="AR306" s="52"/>
      <c r="AS306" s="52"/>
      <c r="AT306" s="27"/>
      <c r="AU306" s="52"/>
      <c r="AV306" s="27"/>
      <c r="AW306" s="27"/>
      <c r="AX306" s="48"/>
      <c r="AY306" s="27"/>
      <c r="AZ306" s="27"/>
      <c r="BA306" s="67">
        <v>988</v>
      </c>
      <c r="BB306" s="27"/>
      <c r="BC306" s="23"/>
      <c r="BD306" s="25"/>
      <c r="BE306" s="25"/>
      <c r="BF306" s="25"/>
      <c r="BG306" s="25"/>
      <c r="BH306" s="92"/>
      <c r="BI306" s="26"/>
      <c r="BJ306" s="26"/>
      <c r="BK306" s="26"/>
      <c r="BL306" s="26"/>
      <c r="BM306" s="26"/>
      <c r="BN306" s="27"/>
      <c r="BO306" s="89">
        <f>AVERAGE(BO305:BO305)</f>
        <v>0.02</v>
      </c>
      <c r="BP306" s="89">
        <f>AVERAGE(BP305:BP305)</f>
        <v>0.06</v>
      </c>
      <c r="BQ306" s="89">
        <f>BQ305</f>
        <v>3.1</v>
      </c>
      <c r="BR306" s="84">
        <v>0.19</v>
      </c>
      <c r="BS306" s="26"/>
      <c r="BT306" s="69">
        <v>15</v>
      </c>
      <c r="BU306" s="26"/>
      <c r="BV306" s="27"/>
      <c r="BW306" s="27"/>
      <c r="BX306" s="27"/>
      <c r="BY306" s="27"/>
      <c r="BZ306" s="23"/>
      <c r="CA306" s="71">
        <v>1.53</v>
      </c>
      <c r="CB306" s="71">
        <v>1.6</v>
      </c>
      <c r="CC306" s="52"/>
      <c r="CD306" s="25"/>
      <c r="CE306" s="25"/>
      <c r="CF306" s="25"/>
      <c r="CG306" s="23"/>
      <c r="CH306" s="25"/>
      <c r="CI306" s="25"/>
      <c r="CJ306" s="27"/>
      <c r="CK306" s="26"/>
      <c r="CL306" s="26"/>
      <c r="CM306" s="26"/>
      <c r="CN306" s="26"/>
      <c r="CO306" s="24"/>
      <c r="CP306" s="24"/>
      <c r="CQ306" s="25"/>
      <c r="CR306" s="24"/>
      <c r="CS306" s="25"/>
      <c r="CT306" s="24"/>
      <c r="CU306" s="25"/>
      <c r="CV306" s="25"/>
      <c r="CW306" s="25"/>
      <c r="CX306" s="26"/>
      <c r="CY306" s="26"/>
      <c r="CZ306" s="24"/>
      <c r="DA306" s="25"/>
      <c r="DB306" s="26"/>
      <c r="DC306" s="25"/>
      <c r="DD306" s="25"/>
      <c r="DE306" s="25"/>
      <c r="DF306" s="26"/>
      <c r="DG306" s="26"/>
      <c r="DH306" s="25"/>
      <c r="DI306" s="25"/>
      <c r="DJ306" s="25"/>
      <c r="DK306" s="25"/>
      <c r="DL306" s="25"/>
      <c r="DM306" s="26"/>
      <c r="DN306" s="26"/>
      <c r="DO306" s="25"/>
      <c r="DP306" s="27"/>
      <c r="DQ306" s="27"/>
      <c r="DR306" s="27"/>
      <c r="DS306" s="27"/>
      <c r="DT306" s="27"/>
      <c r="DU306" s="27"/>
      <c r="DV306" s="27"/>
      <c r="DW306" s="27"/>
      <c r="DX306" s="27"/>
      <c r="DY306" s="27"/>
      <c r="DZ306" s="27"/>
      <c r="EA306" s="27"/>
      <c r="EB306" s="27"/>
      <c r="EC306" s="27"/>
      <c r="ED306" s="27"/>
      <c r="EE306" s="27"/>
      <c r="EF306" s="27"/>
      <c r="EG306" s="27"/>
      <c r="EH306" s="20"/>
      <c r="EI306" s="20"/>
      <c r="EJ306" s="20"/>
      <c r="EK306" s="20"/>
      <c r="EL306" s="20"/>
      <c r="EM306" s="20"/>
      <c r="EN306" s="20"/>
      <c r="EO306" s="20"/>
      <c r="EP306" s="20"/>
    </row>
    <row r="307" spans="1:146" s="13" customFormat="1">
      <c r="A307" s="93"/>
      <c r="B307" s="94"/>
      <c r="C307" s="94"/>
      <c r="D307" s="94"/>
      <c r="E307" s="94"/>
      <c r="F307" s="94"/>
      <c r="G307" s="94"/>
      <c r="H307" s="95"/>
      <c r="I307" s="94"/>
      <c r="J307" s="96"/>
      <c r="K307" s="96"/>
      <c r="L307" s="94"/>
      <c r="M307" s="172"/>
      <c r="N307" s="94"/>
      <c r="O307" s="97"/>
      <c r="P307" s="84" t="s">
        <v>1349</v>
      </c>
      <c r="Q307" s="84" t="s">
        <v>1349</v>
      </c>
      <c r="R307" s="84" t="s">
        <v>1349</v>
      </c>
      <c r="S307" s="94"/>
      <c r="T307" s="94"/>
      <c r="U307" s="84"/>
      <c r="V307" s="94" t="s">
        <v>416</v>
      </c>
      <c r="W307" s="94" t="s">
        <v>416</v>
      </c>
      <c r="X307" s="85"/>
      <c r="Y307" s="85" t="s">
        <v>301</v>
      </c>
      <c r="Z307" s="48"/>
      <c r="AA307" s="48"/>
      <c r="AB307" s="48"/>
      <c r="AC307" s="48"/>
      <c r="AD307" s="48"/>
      <c r="AE307" s="84" t="s">
        <v>1242</v>
      </c>
      <c r="AF307" s="94"/>
      <c r="AG307" s="94" t="s">
        <v>647</v>
      </c>
      <c r="AH307" s="84" t="s">
        <v>1162</v>
      </c>
      <c r="AI307" s="84" t="s">
        <v>1162</v>
      </c>
      <c r="AJ307" s="84" t="s">
        <v>1162</v>
      </c>
      <c r="AK307" s="84" t="s">
        <v>1162</v>
      </c>
      <c r="AL307" s="48"/>
      <c r="AM307" s="48"/>
      <c r="AN307" s="48"/>
      <c r="AO307" s="84" t="s">
        <v>1289</v>
      </c>
      <c r="AP307" s="94"/>
      <c r="AQ307" s="94"/>
      <c r="AR307" s="94"/>
      <c r="AS307" s="94"/>
      <c r="AT307" s="94"/>
      <c r="AU307" s="94"/>
      <c r="AV307" s="94"/>
      <c r="AW307" s="94"/>
      <c r="AX307" s="94"/>
      <c r="AY307" s="94"/>
      <c r="AZ307" s="94"/>
      <c r="BA307" s="84" t="s">
        <v>1289</v>
      </c>
      <c r="BB307" s="94"/>
      <c r="BC307" s="94"/>
      <c r="BD307" s="94"/>
      <c r="BE307" s="94"/>
      <c r="BF307" s="94"/>
      <c r="BG307" s="94"/>
      <c r="BH307" s="94"/>
      <c r="BI307" s="94"/>
      <c r="BJ307" s="94"/>
      <c r="BK307" s="94"/>
      <c r="BL307" s="94"/>
      <c r="BM307" s="94"/>
      <c r="BN307" s="94"/>
      <c r="BO307" s="84" t="s">
        <v>1162</v>
      </c>
      <c r="BP307" s="84" t="s">
        <v>1162</v>
      </c>
      <c r="BQ307" s="84" t="s">
        <v>1162</v>
      </c>
      <c r="BR307" s="84" t="s">
        <v>1289</v>
      </c>
      <c r="BS307" s="94"/>
      <c r="BT307" s="84" t="s">
        <v>1289</v>
      </c>
      <c r="BU307" s="94"/>
      <c r="BV307" s="94"/>
      <c r="BW307" s="94"/>
      <c r="BX307" s="94"/>
      <c r="BY307" s="94"/>
      <c r="BZ307" s="94"/>
      <c r="CA307" s="84" t="s">
        <v>1289</v>
      </c>
      <c r="CB307" s="84" t="s">
        <v>1289</v>
      </c>
      <c r="CC307" s="94"/>
      <c r="CD307" s="48"/>
      <c r="CE307" s="48"/>
      <c r="CF307" s="48"/>
      <c r="CG307" s="48"/>
      <c r="CH307" s="48"/>
      <c r="CI307" s="48"/>
      <c r="CJ307" s="48"/>
      <c r="CK307" s="48"/>
      <c r="CL307" s="48"/>
      <c r="CM307" s="48"/>
      <c r="CN307" s="48"/>
      <c r="CO307" s="48"/>
      <c r="CP307" s="48"/>
      <c r="CQ307" s="48"/>
      <c r="CR307" s="48"/>
      <c r="CS307" s="48"/>
      <c r="CT307" s="48"/>
      <c r="CU307" s="48"/>
      <c r="CV307" s="48"/>
      <c r="CW307" s="48"/>
      <c r="CX307" s="48"/>
      <c r="CY307" s="48"/>
      <c r="CZ307" s="48"/>
      <c r="DA307" s="48"/>
      <c r="DB307" s="48"/>
      <c r="DC307" s="48"/>
      <c r="DD307" s="48"/>
      <c r="DE307" s="48"/>
      <c r="DF307" s="48"/>
      <c r="DG307" s="48"/>
      <c r="DH307" s="48"/>
      <c r="DI307" s="48"/>
      <c r="DJ307" s="48"/>
      <c r="DK307" s="48"/>
      <c r="DL307" s="48"/>
      <c r="DM307" s="48"/>
      <c r="DN307" s="48"/>
      <c r="DO307" s="48"/>
      <c r="DP307" s="48"/>
      <c r="DQ307" s="48"/>
      <c r="DR307" s="48"/>
      <c r="DS307" s="48"/>
      <c r="DT307" s="48"/>
      <c r="DU307" s="48"/>
      <c r="DV307" s="48"/>
      <c r="DW307" s="48"/>
      <c r="DX307" s="48"/>
      <c r="DY307" s="48"/>
      <c r="DZ307" s="48"/>
      <c r="EA307" s="48"/>
      <c r="EB307" s="48"/>
      <c r="EC307" s="48"/>
      <c r="ED307" s="48"/>
      <c r="EE307" s="48"/>
      <c r="EF307" s="48"/>
      <c r="EG307" s="48"/>
    </row>
    <row r="308" spans="1:146" s="13" customFormat="1">
      <c r="A308" s="48" t="s">
        <v>973</v>
      </c>
      <c r="B308" s="48">
        <v>1</v>
      </c>
      <c r="C308" s="48" t="s">
        <v>375</v>
      </c>
      <c r="D308" s="48" t="s">
        <v>389</v>
      </c>
      <c r="E308" s="48">
        <v>1</v>
      </c>
      <c r="F308" s="48" t="s">
        <v>974</v>
      </c>
      <c r="G308" s="48" t="s">
        <v>1165</v>
      </c>
      <c r="H308" s="49" t="s">
        <v>975</v>
      </c>
      <c r="I308" s="48">
        <v>2</v>
      </c>
      <c r="J308" s="50" t="s">
        <v>441</v>
      </c>
      <c r="K308" s="50" t="s">
        <v>976</v>
      </c>
      <c r="L308" s="48" t="s">
        <v>977</v>
      </c>
      <c r="M308" s="51"/>
      <c r="N308" s="48">
        <v>406</v>
      </c>
      <c r="O308" s="48">
        <v>97</v>
      </c>
      <c r="P308" s="87"/>
      <c r="Q308" s="87"/>
      <c r="R308" s="84">
        <v>78</v>
      </c>
      <c r="S308" s="48">
        <v>6.25</v>
      </c>
      <c r="T308" s="8">
        <f>U308/S308</f>
        <v>2.9119999999999999</v>
      </c>
      <c r="U308" s="84">
        <v>18.2</v>
      </c>
      <c r="V308" s="48"/>
      <c r="W308" s="48"/>
      <c r="X308" s="85">
        <v>2.7</v>
      </c>
      <c r="Y308" s="85"/>
      <c r="Z308" s="48"/>
      <c r="AA308" s="48"/>
      <c r="AB308" s="48"/>
      <c r="AC308" s="48"/>
      <c r="AD308" s="48"/>
      <c r="AE308" s="84"/>
      <c r="AF308" s="48"/>
      <c r="AG308" s="48"/>
      <c r="AH308" s="84">
        <v>1.1000000000000001</v>
      </c>
      <c r="AI308" s="84">
        <v>90</v>
      </c>
      <c r="AJ308" s="84"/>
      <c r="AK308" s="84"/>
      <c r="AL308" s="48"/>
      <c r="AM308" s="48"/>
      <c r="AN308" s="48"/>
      <c r="AO308" s="84"/>
      <c r="AP308" s="48"/>
      <c r="AQ308" s="48"/>
      <c r="AR308" s="48"/>
      <c r="AS308" s="48"/>
      <c r="AT308" s="48">
        <v>0</v>
      </c>
      <c r="AU308" s="48">
        <v>0</v>
      </c>
      <c r="AV308" s="48"/>
      <c r="AW308" s="48"/>
      <c r="AX308" s="48"/>
      <c r="AY308" s="48"/>
      <c r="AZ308" s="48"/>
      <c r="BA308" s="84"/>
      <c r="BB308" s="48"/>
      <c r="BC308" s="48"/>
      <c r="BD308" s="48"/>
      <c r="BE308" s="48"/>
      <c r="BF308" s="48"/>
      <c r="BG308" s="48"/>
      <c r="BH308" s="48"/>
      <c r="BI308" s="48"/>
      <c r="BJ308" s="48"/>
      <c r="BK308" s="48"/>
      <c r="BL308" s="48"/>
      <c r="BM308" s="48"/>
      <c r="BN308" s="48"/>
      <c r="BO308" s="84">
        <v>0.04</v>
      </c>
      <c r="BP308" s="84">
        <v>0.12</v>
      </c>
      <c r="BQ308" s="84">
        <v>2.2999999999999998</v>
      </c>
      <c r="BR308" s="84"/>
      <c r="BS308" s="48"/>
      <c r="BT308" s="84"/>
      <c r="BU308" s="48"/>
      <c r="BV308" s="48"/>
      <c r="BW308" s="48"/>
      <c r="BX308" s="48"/>
      <c r="BY308" s="48"/>
      <c r="BZ308" s="48"/>
      <c r="CA308" s="84"/>
      <c r="CB308" s="84"/>
      <c r="CC308" s="48">
        <v>0</v>
      </c>
      <c r="CD308" s="48"/>
      <c r="CE308" s="48"/>
      <c r="CF308" s="48"/>
      <c r="CG308" s="48"/>
      <c r="CH308" s="48"/>
      <c r="CI308" s="48"/>
      <c r="CJ308" s="48"/>
      <c r="CK308" s="48"/>
      <c r="CL308" s="48"/>
      <c r="CM308" s="48"/>
      <c r="CN308" s="48"/>
      <c r="CO308" s="48"/>
      <c r="CP308" s="48"/>
      <c r="CQ308" s="48"/>
      <c r="CR308" s="48"/>
      <c r="CS308" s="48"/>
      <c r="CT308" s="48"/>
      <c r="CU308" s="48"/>
      <c r="CV308" s="48"/>
      <c r="CW308" s="48"/>
      <c r="CX308" s="48"/>
      <c r="CY308" s="48"/>
      <c r="CZ308" s="48"/>
      <c r="DA308" s="48"/>
      <c r="DB308" s="48"/>
      <c r="DC308" s="48"/>
      <c r="DD308" s="48"/>
      <c r="DE308" s="48"/>
      <c r="DF308" s="48"/>
      <c r="DG308" s="48"/>
      <c r="DH308" s="48"/>
      <c r="DI308" s="48"/>
      <c r="DJ308" s="48"/>
      <c r="DK308" s="48"/>
      <c r="DL308" s="48"/>
      <c r="DM308" s="48"/>
      <c r="DN308" s="48"/>
      <c r="DO308" s="48"/>
      <c r="DP308" s="48"/>
      <c r="DQ308" s="48"/>
      <c r="DR308" s="48"/>
      <c r="DS308" s="48"/>
      <c r="DT308" s="48"/>
      <c r="DU308" s="48"/>
      <c r="DV308" s="48"/>
      <c r="DW308" s="48"/>
      <c r="DX308" s="48"/>
      <c r="DY308" s="48"/>
      <c r="DZ308" s="48"/>
      <c r="EA308" s="48"/>
      <c r="EB308" s="48"/>
      <c r="EC308" s="48"/>
      <c r="ED308" s="48"/>
      <c r="EE308" s="48"/>
      <c r="EF308" s="48"/>
      <c r="EG308" s="48"/>
    </row>
    <row r="309" spans="1:146" s="19" customFormat="1" ht="16.5" customHeight="1">
      <c r="A309" s="86" t="s">
        <v>973</v>
      </c>
      <c r="B309" s="48" t="s">
        <v>646</v>
      </c>
      <c r="C309" s="48"/>
      <c r="D309" s="48"/>
      <c r="E309" s="48">
        <v>1</v>
      </c>
      <c r="F309" s="48" t="s">
        <v>974</v>
      </c>
      <c r="G309" s="48" t="s">
        <v>1165</v>
      </c>
      <c r="H309" s="49" t="s">
        <v>975</v>
      </c>
      <c r="I309" s="48"/>
      <c r="J309" s="50"/>
      <c r="K309" s="50"/>
      <c r="L309" s="48"/>
      <c r="M309" s="51">
        <f>R309+U309+X309+Y309+AE309+AG309+AH309</f>
        <v>100</v>
      </c>
      <c r="N309" s="52">
        <f>AVERAGE(N308:N308)</f>
        <v>406</v>
      </c>
      <c r="O309" s="53">
        <f>AVERAGE(O308:O308)</f>
        <v>97</v>
      </c>
      <c r="P309" s="87">
        <f>U309*17+X309*37+Y309*17+AG309*29+AE309*8</f>
        <v>409.29999999999995</v>
      </c>
      <c r="Q309" s="87">
        <f>(U309*4)+(X309*9)+(Y309*4)+(AG309*7)+(AE309*2)</f>
        <v>97.1</v>
      </c>
      <c r="R309" s="88">
        <f>AVERAGE(R308:R308)</f>
        <v>78</v>
      </c>
      <c r="S309" s="48">
        <v>6.25</v>
      </c>
      <c r="T309" s="52">
        <f>AVERAGE(T308:T308)</f>
        <v>2.9119999999999999</v>
      </c>
      <c r="U309" s="89">
        <f>S309*T309</f>
        <v>18.2</v>
      </c>
      <c r="V309" s="52">
        <f>U309</f>
        <v>18.2</v>
      </c>
      <c r="W309" s="7">
        <v>0</v>
      </c>
      <c r="X309" s="98">
        <f>AVERAGE(X308:X308)</f>
        <v>2.7</v>
      </c>
      <c r="Y309" s="66">
        <f>100-R309-U309-X309-AE309-AH309</f>
        <v>0</v>
      </c>
      <c r="Z309" s="52"/>
      <c r="AA309" s="23"/>
      <c r="AB309" s="23"/>
      <c r="AC309" s="23"/>
      <c r="AD309" s="23"/>
      <c r="AE309" s="88">
        <v>0</v>
      </c>
      <c r="AF309" s="51"/>
      <c r="AG309" s="23">
        <v>0</v>
      </c>
      <c r="AH309" s="88">
        <f>AVERAGE(AH308:AH308)</f>
        <v>1.1000000000000001</v>
      </c>
      <c r="AI309" s="88">
        <f>AVERAGE(AI308:AI308)</f>
        <v>90</v>
      </c>
      <c r="AJ309" s="88">
        <v>0.5</v>
      </c>
      <c r="AK309" s="84">
        <v>0.93</v>
      </c>
      <c r="AL309" s="52"/>
      <c r="AM309" s="52"/>
      <c r="AN309" s="26"/>
      <c r="AO309" s="88">
        <v>203</v>
      </c>
      <c r="AP309" s="27"/>
      <c r="AQ309" s="52"/>
      <c r="AR309" s="52"/>
      <c r="AS309" s="52"/>
      <c r="AT309" s="27"/>
      <c r="AU309" s="52"/>
      <c r="AV309" s="27"/>
      <c r="AW309" s="27"/>
      <c r="AX309" s="48"/>
      <c r="AY309" s="27"/>
      <c r="AZ309" s="27"/>
      <c r="BA309" s="67">
        <v>118</v>
      </c>
      <c r="BB309" s="27"/>
      <c r="BC309" s="23"/>
      <c r="BD309" s="25"/>
      <c r="BE309" s="25"/>
      <c r="BF309" s="25"/>
      <c r="BG309" s="25"/>
      <c r="BH309" s="92"/>
      <c r="BI309" s="26"/>
      <c r="BJ309" s="26"/>
      <c r="BK309" s="26"/>
      <c r="BL309" s="26"/>
      <c r="BM309" s="26"/>
      <c r="BN309" s="27"/>
      <c r="BO309" s="89">
        <f>AVERAGE(BO308:BO308)</f>
        <v>0.04</v>
      </c>
      <c r="BP309" s="89">
        <f>AVERAGE(BP308:BP308)</f>
        <v>0.12</v>
      </c>
      <c r="BQ309" s="89">
        <f>BQ308</f>
        <v>2.2999999999999998</v>
      </c>
      <c r="BR309" s="84">
        <v>0.12</v>
      </c>
      <c r="BS309" s="26"/>
      <c r="BT309" s="69">
        <v>5</v>
      </c>
      <c r="BU309" s="26"/>
      <c r="BV309" s="27"/>
      <c r="BW309" s="27"/>
      <c r="BX309" s="27"/>
      <c r="BY309" s="27"/>
      <c r="BZ309" s="23"/>
      <c r="CA309" s="71">
        <v>1.9</v>
      </c>
      <c r="CB309" s="71">
        <v>1.7</v>
      </c>
      <c r="CC309" s="52"/>
      <c r="CD309" s="25"/>
      <c r="CE309" s="25"/>
      <c r="CF309" s="25"/>
      <c r="CG309" s="23"/>
      <c r="CH309" s="25"/>
      <c r="CI309" s="25"/>
      <c r="CJ309" s="27"/>
      <c r="CK309" s="26"/>
      <c r="CL309" s="26"/>
      <c r="CM309" s="26"/>
      <c r="CN309" s="26"/>
      <c r="CO309" s="24"/>
      <c r="CP309" s="24"/>
      <c r="CQ309" s="25"/>
      <c r="CR309" s="24"/>
      <c r="CS309" s="25"/>
      <c r="CT309" s="24"/>
      <c r="CU309" s="25"/>
      <c r="CV309" s="25"/>
      <c r="CW309" s="25"/>
      <c r="CX309" s="26"/>
      <c r="CY309" s="26"/>
      <c r="CZ309" s="24"/>
      <c r="DA309" s="25"/>
      <c r="DB309" s="26"/>
      <c r="DC309" s="25"/>
      <c r="DD309" s="25"/>
      <c r="DE309" s="25"/>
      <c r="DF309" s="26"/>
      <c r="DG309" s="26"/>
      <c r="DH309" s="25"/>
      <c r="DI309" s="25"/>
      <c r="DJ309" s="25"/>
      <c r="DK309" s="25"/>
      <c r="DL309" s="25"/>
      <c r="DM309" s="26"/>
      <c r="DN309" s="26"/>
      <c r="DO309" s="25"/>
      <c r="DP309" s="27"/>
      <c r="DQ309" s="27"/>
      <c r="DR309" s="27"/>
      <c r="DS309" s="27"/>
      <c r="DT309" s="27"/>
      <c r="DU309" s="27"/>
      <c r="DV309" s="27"/>
      <c r="DW309" s="27"/>
      <c r="DX309" s="27"/>
      <c r="DY309" s="27"/>
      <c r="DZ309" s="27"/>
      <c r="EA309" s="27"/>
      <c r="EB309" s="27"/>
      <c r="EC309" s="27"/>
      <c r="ED309" s="27"/>
      <c r="EE309" s="27"/>
      <c r="EF309" s="27"/>
      <c r="EG309" s="27"/>
      <c r="EH309" s="20"/>
      <c r="EI309" s="20"/>
      <c r="EJ309" s="20"/>
      <c r="EK309" s="20"/>
      <c r="EL309" s="20"/>
      <c r="EM309" s="20"/>
      <c r="EN309" s="20"/>
      <c r="EO309" s="20"/>
      <c r="EP309" s="20"/>
    </row>
    <row r="310" spans="1:146" s="13" customFormat="1">
      <c r="A310" s="86"/>
      <c r="B310" s="48"/>
      <c r="C310" s="48"/>
      <c r="D310" s="48"/>
      <c r="E310" s="48"/>
      <c r="F310" s="48"/>
      <c r="G310" s="48"/>
      <c r="H310" s="49"/>
      <c r="I310" s="48"/>
      <c r="J310" s="50"/>
      <c r="K310" s="50"/>
      <c r="L310" s="48"/>
      <c r="M310" s="51"/>
      <c r="N310" s="48"/>
      <c r="O310" s="53"/>
      <c r="P310" s="84" t="s">
        <v>1349</v>
      </c>
      <c r="Q310" s="84" t="s">
        <v>1349</v>
      </c>
      <c r="R310" s="84" t="s">
        <v>1349</v>
      </c>
      <c r="S310" s="94"/>
      <c r="T310" s="94"/>
      <c r="U310" s="84"/>
      <c r="V310" s="94" t="s">
        <v>416</v>
      </c>
      <c r="W310" s="94" t="s">
        <v>416</v>
      </c>
      <c r="X310" s="85"/>
      <c r="Y310" s="85" t="s">
        <v>301</v>
      </c>
      <c r="Z310" s="48"/>
      <c r="AA310" s="48"/>
      <c r="AB310" s="48"/>
      <c r="AC310" s="48"/>
      <c r="AD310" s="48"/>
      <c r="AE310" s="84" t="s">
        <v>1242</v>
      </c>
      <c r="AF310" s="94"/>
      <c r="AG310" s="94" t="s">
        <v>647</v>
      </c>
      <c r="AH310" s="84" t="s">
        <v>1163</v>
      </c>
      <c r="AI310" s="84" t="s">
        <v>1163</v>
      </c>
      <c r="AJ310" s="84" t="s">
        <v>1263</v>
      </c>
      <c r="AK310" s="84" t="s">
        <v>1263</v>
      </c>
      <c r="AL310" s="48"/>
      <c r="AM310" s="48"/>
      <c r="AN310" s="48"/>
      <c r="AO310" s="84" t="s">
        <v>1263</v>
      </c>
      <c r="AP310" s="94"/>
      <c r="AQ310" s="94"/>
      <c r="AR310" s="94"/>
      <c r="AS310" s="94"/>
      <c r="AT310" s="94"/>
      <c r="AU310" s="94"/>
      <c r="AV310" s="94"/>
      <c r="AW310" s="94"/>
      <c r="AX310" s="94"/>
      <c r="AY310" s="94"/>
      <c r="AZ310" s="94"/>
      <c r="BA310" s="84" t="s">
        <v>1285</v>
      </c>
      <c r="BB310" s="94"/>
      <c r="BC310" s="94"/>
      <c r="BD310" s="94"/>
      <c r="BE310" s="94"/>
      <c r="BF310" s="94"/>
      <c r="BG310" s="94"/>
      <c r="BH310" s="94"/>
      <c r="BI310" s="94"/>
      <c r="BJ310" s="94"/>
      <c r="BK310" s="94"/>
      <c r="BL310" s="94"/>
      <c r="BM310" s="94"/>
      <c r="BN310" s="94"/>
      <c r="BO310" s="84" t="s">
        <v>1163</v>
      </c>
      <c r="BP310" s="84" t="s">
        <v>1163</v>
      </c>
      <c r="BQ310" s="84" t="s">
        <v>1163</v>
      </c>
      <c r="BR310" s="84" t="s">
        <v>1285</v>
      </c>
      <c r="BS310" s="94"/>
      <c r="BT310" s="84" t="s">
        <v>1285</v>
      </c>
      <c r="BU310" s="94"/>
      <c r="BV310" s="94"/>
      <c r="BW310" s="94"/>
      <c r="BX310" s="94"/>
      <c r="BY310" s="94"/>
      <c r="BZ310" s="94"/>
      <c r="CA310" s="84" t="s">
        <v>1285</v>
      </c>
      <c r="CB310" s="84" t="s">
        <v>1285</v>
      </c>
      <c r="CC310" s="94"/>
      <c r="CD310" s="48"/>
      <c r="CE310" s="48"/>
      <c r="CF310" s="48"/>
      <c r="CG310" s="48"/>
      <c r="CH310" s="48"/>
      <c r="CI310" s="48"/>
      <c r="CJ310" s="48"/>
      <c r="CK310" s="48"/>
      <c r="CL310" s="48"/>
      <c r="CM310" s="48"/>
      <c r="CN310" s="48"/>
      <c r="CO310" s="48"/>
      <c r="CP310" s="48"/>
      <c r="CQ310" s="48"/>
      <c r="CR310" s="48"/>
      <c r="CS310" s="48"/>
      <c r="CT310" s="48"/>
      <c r="CU310" s="48"/>
      <c r="CV310" s="48"/>
      <c r="CW310" s="48"/>
      <c r="CX310" s="48"/>
      <c r="CY310" s="48"/>
      <c r="CZ310" s="48"/>
      <c r="DA310" s="48"/>
      <c r="DB310" s="48"/>
      <c r="DC310" s="48"/>
      <c r="DD310" s="48"/>
      <c r="DE310" s="48"/>
      <c r="DF310" s="48"/>
      <c r="DG310" s="48"/>
      <c r="DH310" s="48"/>
      <c r="DI310" s="48"/>
      <c r="DJ310" s="48"/>
      <c r="DK310" s="48"/>
      <c r="DL310" s="48"/>
      <c r="DM310" s="48"/>
      <c r="DN310" s="48"/>
      <c r="DO310" s="48"/>
      <c r="DP310" s="48"/>
      <c r="DQ310" s="48"/>
      <c r="DR310" s="48"/>
      <c r="DS310" s="48"/>
      <c r="DT310" s="48"/>
      <c r="DU310" s="48"/>
      <c r="DV310" s="48"/>
      <c r="DW310" s="48"/>
      <c r="DX310" s="48"/>
      <c r="DY310" s="48"/>
      <c r="DZ310" s="48"/>
      <c r="EA310" s="48"/>
      <c r="EB310" s="48"/>
      <c r="EC310" s="48"/>
      <c r="ED310" s="48"/>
      <c r="EE310" s="48"/>
      <c r="EF310" s="48"/>
      <c r="EG310" s="48"/>
    </row>
    <row r="311" spans="1:146" s="13" customFormat="1">
      <c r="A311" s="94" t="s">
        <v>978</v>
      </c>
      <c r="B311" s="94">
        <v>1</v>
      </c>
      <c r="C311" s="94" t="s">
        <v>375</v>
      </c>
      <c r="D311" s="94" t="s">
        <v>389</v>
      </c>
      <c r="E311" s="94">
        <v>1</v>
      </c>
      <c r="F311" s="94" t="s">
        <v>979</v>
      </c>
      <c r="G311" s="94" t="s">
        <v>1166</v>
      </c>
      <c r="H311" s="95" t="s">
        <v>980</v>
      </c>
      <c r="I311" s="94">
        <v>2</v>
      </c>
      <c r="J311" s="96" t="s">
        <v>439</v>
      </c>
      <c r="K311" s="96" t="s">
        <v>981</v>
      </c>
      <c r="L311" s="94" t="s">
        <v>982</v>
      </c>
      <c r="M311" s="51"/>
      <c r="N311" s="48"/>
      <c r="O311" s="53">
        <v>209</v>
      </c>
      <c r="P311" s="87"/>
      <c r="Q311" s="87"/>
      <c r="R311" s="84">
        <v>65.099999999999994</v>
      </c>
      <c r="S311" s="48">
        <v>6.25</v>
      </c>
      <c r="T311" s="8">
        <f>U311/S311</f>
        <v>2.56</v>
      </c>
      <c r="U311" s="84">
        <v>16</v>
      </c>
      <c r="V311" s="48"/>
      <c r="W311" s="48"/>
      <c r="X311" s="85">
        <v>14.7</v>
      </c>
      <c r="Y311" s="85"/>
      <c r="Z311" s="48"/>
      <c r="AA311" s="48"/>
      <c r="AB311" s="48"/>
      <c r="AC311" s="48"/>
      <c r="AD311" s="48"/>
      <c r="AE311" s="84"/>
      <c r="AF311" s="48"/>
      <c r="AG311" s="48"/>
      <c r="AH311" s="84">
        <v>1.1000000000000001</v>
      </c>
      <c r="AI311" s="84">
        <v>20</v>
      </c>
      <c r="AJ311" s="84">
        <v>0.8</v>
      </c>
      <c r="AK311" s="84">
        <v>0.2</v>
      </c>
      <c r="AL311" s="48"/>
      <c r="AM311" s="48"/>
      <c r="AN311" s="48"/>
      <c r="AO311" s="84"/>
      <c r="AP311" s="48"/>
      <c r="AQ311" s="48"/>
      <c r="AR311" s="48"/>
      <c r="AS311" s="48"/>
      <c r="AT311" s="48"/>
      <c r="AU311" s="48"/>
      <c r="AV311" s="48"/>
      <c r="AW311" s="48"/>
      <c r="AX311" s="48"/>
      <c r="AY311" s="48"/>
      <c r="AZ311" s="48"/>
      <c r="BA311" s="84"/>
      <c r="BB311" s="48"/>
      <c r="BC311" s="48"/>
      <c r="BD311" s="48"/>
      <c r="BE311" s="48"/>
      <c r="BF311" s="48"/>
      <c r="BG311" s="48"/>
      <c r="BH311" s="48"/>
      <c r="BI311" s="48"/>
      <c r="BJ311" s="48"/>
      <c r="BK311" s="48"/>
      <c r="BL311" s="48"/>
      <c r="BM311" s="48"/>
      <c r="BN311" s="48"/>
      <c r="BO311" s="84">
        <v>0.01</v>
      </c>
      <c r="BP311" s="84">
        <v>0.45</v>
      </c>
      <c r="BQ311" s="84">
        <v>2.2999999999999998</v>
      </c>
      <c r="BR311" s="84"/>
      <c r="BS311" s="48"/>
      <c r="BT311" s="84"/>
      <c r="BU311" s="48"/>
      <c r="BV311" s="48"/>
      <c r="BW311" s="48"/>
      <c r="BX311" s="48"/>
      <c r="BY311" s="48"/>
      <c r="BZ311" s="48"/>
      <c r="CA311" s="84"/>
      <c r="CB311" s="84"/>
      <c r="CC311" s="48"/>
      <c r="CD311" s="48"/>
      <c r="CE311" s="48"/>
      <c r="CF311" s="48"/>
      <c r="CG311" s="48"/>
      <c r="CH311" s="48"/>
      <c r="CI311" s="48"/>
      <c r="CJ311" s="48"/>
      <c r="CK311" s="48"/>
      <c r="CL311" s="48"/>
      <c r="CM311" s="48"/>
      <c r="CN311" s="48"/>
      <c r="CO311" s="48"/>
      <c r="CP311" s="48"/>
      <c r="CQ311" s="48"/>
      <c r="CR311" s="48"/>
      <c r="CS311" s="48"/>
      <c r="CT311" s="48"/>
      <c r="CU311" s="48"/>
      <c r="CV311" s="48"/>
      <c r="CW311" s="48"/>
      <c r="CX311" s="48"/>
      <c r="CY311" s="48"/>
      <c r="CZ311" s="48"/>
      <c r="DA311" s="48"/>
      <c r="DB311" s="48"/>
      <c r="DC311" s="48"/>
      <c r="DD311" s="48"/>
      <c r="DE311" s="48"/>
      <c r="DF311" s="48"/>
      <c r="DG311" s="48"/>
      <c r="DH311" s="48"/>
      <c r="DI311" s="48"/>
      <c r="DJ311" s="48"/>
      <c r="DK311" s="48"/>
      <c r="DL311" s="48"/>
      <c r="DM311" s="48"/>
      <c r="DN311" s="48"/>
      <c r="DO311" s="48"/>
      <c r="DP311" s="48"/>
      <c r="DQ311" s="48"/>
      <c r="DR311" s="48"/>
      <c r="DS311" s="48"/>
      <c r="DT311" s="48"/>
      <c r="DU311" s="48"/>
      <c r="DV311" s="48"/>
      <c r="DW311" s="48"/>
      <c r="DX311" s="48"/>
      <c r="DY311" s="48"/>
      <c r="DZ311" s="48"/>
      <c r="EA311" s="48"/>
      <c r="EB311" s="48"/>
      <c r="EC311" s="48"/>
      <c r="ED311" s="48"/>
      <c r="EE311" s="48"/>
      <c r="EF311" s="48"/>
      <c r="EG311" s="48"/>
    </row>
    <row r="312" spans="1:146" s="19" customFormat="1" ht="16.5" customHeight="1">
      <c r="A312" s="86" t="s">
        <v>978</v>
      </c>
      <c r="B312" s="48" t="s">
        <v>646</v>
      </c>
      <c r="C312" s="48"/>
      <c r="D312" s="48"/>
      <c r="E312" s="48">
        <v>1</v>
      </c>
      <c r="F312" s="48" t="s">
        <v>979</v>
      </c>
      <c r="G312" s="48" t="s">
        <v>1166</v>
      </c>
      <c r="H312" s="49" t="s">
        <v>980</v>
      </c>
      <c r="I312" s="48"/>
      <c r="J312" s="50"/>
      <c r="K312" s="50"/>
      <c r="L312" s="48"/>
      <c r="M312" s="51">
        <f>R312+U312+X312+Y312+AE312+AG312+AH312</f>
        <v>100</v>
      </c>
      <c r="N312" s="52"/>
      <c r="O312" s="53">
        <f>AVERAGE(O311:O311)</f>
        <v>209</v>
      </c>
      <c r="P312" s="87">
        <f>U312*17+X312*37+Y312*17+AG312*29+AE312*8</f>
        <v>868.60000000000014</v>
      </c>
      <c r="Q312" s="87">
        <f>(U312*4)+(X312*9)+(Y312*4)+(AG312*7)+(AE312*2)</f>
        <v>208.70000000000002</v>
      </c>
      <c r="R312" s="88">
        <f>AVERAGE(R311:R311)</f>
        <v>65.099999999999994</v>
      </c>
      <c r="S312" s="48">
        <v>6.25</v>
      </c>
      <c r="T312" s="52">
        <f>AVERAGE(T311:T311)</f>
        <v>2.56</v>
      </c>
      <c r="U312" s="89">
        <f>S312*T312</f>
        <v>16</v>
      </c>
      <c r="V312" s="52">
        <f>U312</f>
        <v>16</v>
      </c>
      <c r="W312" s="7">
        <v>0</v>
      </c>
      <c r="X312" s="98">
        <f>AVERAGE(X311:X311)</f>
        <v>14.7</v>
      </c>
      <c r="Y312" s="66">
        <f>100-R312-U312-X312-AE312-AH312</f>
        <v>3.1000000000000063</v>
      </c>
      <c r="Z312" s="52"/>
      <c r="AA312" s="23"/>
      <c r="AB312" s="23"/>
      <c r="AC312" s="23"/>
      <c r="AD312" s="23"/>
      <c r="AE312" s="88">
        <v>0</v>
      </c>
      <c r="AF312" s="51"/>
      <c r="AG312" s="23">
        <v>0</v>
      </c>
      <c r="AH312" s="88">
        <f>AVERAGE(AH311:AH311)</f>
        <v>1.1000000000000001</v>
      </c>
      <c r="AI312" s="88">
        <f>AVERAGE(AI311:AI311)</f>
        <v>20</v>
      </c>
      <c r="AJ312" s="88">
        <v>0.68</v>
      </c>
      <c r="AK312" s="88">
        <f>AVERAGE(AK311:AK311)</f>
        <v>0.2</v>
      </c>
      <c r="AL312" s="52"/>
      <c r="AM312" s="52"/>
      <c r="AN312" s="26"/>
      <c r="AO312" s="88">
        <v>374</v>
      </c>
      <c r="AP312" s="27"/>
      <c r="AQ312" s="52"/>
      <c r="AR312" s="52"/>
      <c r="AS312" s="52"/>
      <c r="AT312" s="27"/>
      <c r="AU312" s="52"/>
      <c r="AV312" s="27"/>
      <c r="AW312" s="27"/>
      <c r="AX312" s="48"/>
      <c r="AY312" s="27"/>
      <c r="AZ312" s="27"/>
      <c r="BA312" s="67">
        <v>500</v>
      </c>
      <c r="BB312" s="27"/>
      <c r="BC312" s="23"/>
      <c r="BD312" s="25"/>
      <c r="BE312" s="25"/>
      <c r="BF312" s="25"/>
      <c r="BG312" s="25"/>
      <c r="BH312" s="92"/>
      <c r="BI312" s="26"/>
      <c r="BJ312" s="26"/>
      <c r="BK312" s="26"/>
      <c r="BL312" s="26"/>
      <c r="BM312" s="26"/>
      <c r="BN312" s="27"/>
      <c r="BO312" s="89">
        <f>AVERAGE(BO311:BO311)</f>
        <v>0.01</v>
      </c>
      <c r="BP312" s="89">
        <f>AVERAGE(BP311:BP311)</f>
        <v>0.45</v>
      </c>
      <c r="BQ312" s="89">
        <f>BQ311</f>
        <v>2.2999999999999998</v>
      </c>
      <c r="BR312" s="84">
        <v>1.1599999999999999E-2</v>
      </c>
      <c r="BS312" s="26"/>
      <c r="BT312" s="69">
        <v>10</v>
      </c>
      <c r="BU312" s="26"/>
      <c r="BV312" s="27"/>
      <c r="BW312" s="27"/>
      <c r="BX312" s="27"/>
      <c r="BY312" s="27"/>
      <c r="BZ312" s="23"/>
      <c r="CA312" s="71">
        <v>2.23</v>
      </c>
      <c r="CB312" s="71">
        <v>0.7</v>
      </c>
      <c r="CC312" s="52"/>
      <c r="CD312" s="25"/>
      <c r="CE312" s="25"/>
      <c r="CF312" s="25"/>
      <c r="CG312" s="23"/>
      <c r="CH312" s="25"/>
      <c r="CI312" s="25"/>
      <c r="CJ312" s="27"/>
      <c r="CK312" s="26"/>
      <c r="CL312" s="26"/>
      <c r="CM312" s="26"/>
      <c r="CN312" s="26"/>
      <c r="CO312" s="24"/>
      <c r="CP312" s="24"/>
      <c r="CQ312" s="25"/>
      <c r="CR312" s="24"/>
      <c r="CS312" s="25"/>
      <c r="CT312" s="24"/>
      <c r="CU312" s="25"/>
      <c r="CV312" s="25"/>
      <c r="CW312" s="25"/>
      <c r="CX312" s="26"/>
      <c r="CY312" s="26"/>
      <c r="CZ312" s="24"/>
      <c r="DA312" s="25"/>
      <c r="DB312" s="26"/>
      <c r="DC312" s="25"/>
      <c r="DD312" s="25"/>
      <c r="DE312" s="25"/>
      <c r="DF312" s="26"/>
      <c r="DG312" s="26"/>
      <c r="DH312" s="25"/>
      <c r="DI312" s="25"/>
      <c r="DJ312" s="25"/>
      <c r="DK312" s="25"/>
      <c r="DL312" s="25"/>
      <c r="DM312" s="26"/>
      <c r="DN312" s="26"/>
      <c r="DO312" s="25"/>
      <c r="DP312" s="27"/>
      <c r="DQ312" s="27"/>
      <c r="DR312" s="27"/>
      <c r="DS312" s="27"/>
      <c r="DT312" s="27"/>
      <c r="DU312" s="27"/>
      <c r="DV312" s="27"/>
      <c r="DW312" s="27"/>
      <c r="DX312" s="27"/>
      <c r="DY312" s="27"/>
      <c r="DZ312" s="27"/>
      <c r="EA312" s="27"/>
      <c r="EB312" s="27"/>
      <c r="EC312" s="27"/>
      <c r="ED312" s="27"/>
      <c r="EE312" s="27"/>
      <c r="EF312" s="27"/>
      <c r="EG312" s="27"/>
      <c r="EH312" s="20"/>
      <c r="EI312" s="20"/>
      <c r="EJ312" s="20"/>
      <c r="EK312" s="20"/>
      <c r="EL312" s="20"/>
      <c r="EM312" s="20"/>
      <c r="EN312" s="20"/>
      <c r="EO312" s="20"/>
      <c r="EP312" s="20"/>
    </row>
    <row r="313" spans="1:146" s="13" customFormat="1">
      <c r="A313" s="93"/>
      <c r="B313" s="94"/>
      <c r="C313" s="94"/>
      <c r="D313" s="94"/>
      <c r="E313" s="94"/>
      <c r="F313" s="94"/>
      <c r="G313" s="94"/>
      <c r="H313" s="95"/>
      <c r="I313" s="94"/>
      <c r="J313" s="96"/>
      <c r="K313" s="96"/>
      <c r="L313" s="94"/>
      <c r="M313" s="172"/>
      <c r="N313" s="94"/>
      <c r="O313" s="97"/>
      <c r="P313" s="84" t="s">
        <v>1349</v>
      </c>
      <c r="Q313" s="84" t="s">
        <v>1349</v>
      </c>
      <c r="R313" s="84" t="s">
        <v>1349</v>
      </c>
      <c r="S313" s="94"/>
      <c r="T313" s="94"/>
      <c r="U313" s="84"/>
      <c r="V313" s="94" t="s">
        <v>416</v>
      </c>
      <c r="W313" s="94" t="s">
        <v>416</v>
      </c>
      <c r="X313" s="85"/>
      <c r="Y313" s="85" t="s">
        <v>301</v>
      </c>
      <c r="Z313" s="48"/>
      <c r="AA313" s="48"/>
      <c r="AB313" s="48"/>
      <c r="AC313" s="48"/>
      <c r="AD313" s="48"/>
      <c r="AE313" s="84" t="s">
        <v>1242</v>
      </c>
      <c r="AF313" s="94"/>
      <c r="AG313" s="94" t="s">
        <v>647</v>
      </c>
      <c r="AH313" s="84" t="s">
        <v>1164</v>
      </c>
      <c r="AI313" s="84" t="s">
        <v>1164</v>
      </c>
      <c r="AJ313" s="84" t="s">
        <v>1262</v>
      </c>
      <c r="AK313" s="84" t="s">
        <v>1164</v>
      </c>
      <c r="AL313" s="48"/>
      <c r="AM313" s="48"/>
      <c r="AN313" s="48"/>
      <c r="AO313" s="84" t="s">
        <v>1262</v>
      </c>
      <c r="AP313" s="94"/>
      <c r="AQ313" s="94"/>
      <c r="AR313" s="94"/>
      <c r="AS313" s="94"/>
      <c r="AT313" s="94"/>
      <c r="AU313" s="94"/>
      <c r="AV313" s="94"/>
      <c r="AW313" s="94"/>
      <c r="AX313" s="94"/>
      <c r="AY313" s="94"/>
      <c r="AZ313" s="94"/>
      <c r="BA313" s="84" t="s">
        <v>1240</v>
      </c>
      <c r="BB313" s="94"/>
      <c r="BC313" s="94"/>
      <c r="BD313" s="94"/>
      <c r="BE313" s="94"/>
      <c r="BF313" s="94"/>
      <c r="BG313" s="94"/>
      <c r="BH313" s="94"/>
      <c r="BI313" s="94"/>
      <c r="BJ313" s="94"/>
      <c r="BK313" s="94"/>
      <c r="BL313" s="94"/>
      <c r="BM313" s="94"/>
      <c r="BN313" s="94"/>
      <c r="BO313" s="84" t="s">
        <v>1164</v>
      </c>
      <c r="BP313" s="84" t="s">
        <v>1164</v>
      </c>
      <c r="BQ313" s="84" t="s">
        <v>1164</v>
      </c>
      <c r="BR313" s="84" t="s">
        <v>1240</v>
      </c>
      <c r="BS313" s="94"/>
      <c r="BT313" s="84" t="s">
        <v>1240</v>
      </c>
      <c r="BU313" s="94"/>
      <c r="BV313" s="94"/>
      <c r="BW313" s="94"/>
      <c r="BX313" s="94"/>
      <c r="BY313" s="94"/>
      <c r="BZ313" s="94"/>
      <c r="CA313" s="84" t="s">
        <v>1240</v>
      </c>
      <c r="CB313" s="84" t="s">
        <v>1240</v>
      </c>
      <c r="CC313" s="94"/>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c r="DV313" s="48"/>
      <c r="DW313" s="48"/>
      <c r="DX313" s="48"/>
      <c r="DY313" s="48"/>
      <c r="DZ313" s="48"/>
      <c r="EA313" s="48"/>
      <c r="EB313" s="48"/>
      <c r="EC313" s="48"/>
      <c r="ED313" s="48"/>
      <c r="EE313" s="48"/>
      <c r="EF313" s="48"/>
      <c r="EG313" s="48"/>
    </row>
    <row r="314" spans="1:146" s="13" customFormat="1">
      <c r="A314" s="48" t="s">
        <v>983</v>
      </c>
      <c r="B314" s="48">
        <v>1</v>
      </c>
      <c r="C314" s="48" t="s">
        <v>375</v>
      </c>
      <c r="D314" s="48" t="s">
        <v>389</v>
      </c>
      <c r="E314" s="48">
        <v>1</v>
      </c>
      <c r="F314" s="48" t="s">
        <v>984</v>
      </c>
      <c r="G314" s="48" t="s">
        <v>1167</v>
      </c>
      <c r="H314" s="49" t="s">
        <v>985</v>
      </c>
      <c r="I314" s="48">
        <v>1</v>
      </c>
      <c r="J314" s="50" t="s">
        <v>441</v>
      </c>
      <c r="K314" s="50" t="s">
        <v>986</v>
      </c>
      <c r="L314" s="48" t="s">
        <v>987</v>
      </c>
      <c r="M314" s="51"/>
      <c r="N314" s="48">
        <v>376</v>
      </c>
      <c r="O314" s="53">
        <v>90</v>
      </c>
      <c r="P314" s="87"/>
      <c r="Q314" s="87"/>
      <c r="R314" s="84">
        <v>75</v>
      </c>
      <c r="S314" s="48">
        <v>6.25</v>
      </c>
      <c r="T314" s="8">
        <f>U314/S314</f>
        <v>3.2</v>
      </c>
      <c r="U314" s="84">
        <v>20</v>
      </c>
      <c r="V314" s="48"/>
      <c r="W314" s="48"/>
      <c r="X314" s="85">
        <v>1.1000000000000001</v>
      </c>
      <c r="Y314" s="85"/>
      <c r="Z314" s="48"/>
      <c r="AA314" s="48"/>
      <c r="AB314" s="48"/>
      <c r="AC314" s="48"/>
      <c r="AD314" s="48"/>
      <c r="AE314" s="84"/>
      <c r="AF314" s="48"/>
      <c r="AG314" s="48"/>
      <c r="AH314" s="84">
        <v>3.9</v>
      </c>
      <c r="AI314" s="84">
        <v>18</v>
      </c>
      <c r="AJ314" s="84">
        <v>1.5</v>
      </c>
      <c r="AK314" s="84">
        <v>1</v>
      </c>
      <c r="AL314" s="48"/>
      <c r="AM314" s="48"/>
      <c r="AN314" s="48"/>
      <c r="AO314" s="84"/>
      <c r="AP314" s="48"/>
      <c r="AQ314" s="48"/>
      <c r="AR314" s="48">
        <v>15</v>
      </c>
      <c r="AS314" s="48"/>
      <c r="AT314" s="48">
        <v>0</v>
      </c>
      <c r="AU314" s="48">
        <v>0</v>
      </c>
      <c r="AV314" s="48"/>
      <c r="AW314" s="48"/>
      <c r="AX314" s="48"/>
      <c r="AY314" s="48"/>
      <c r="AZ314" s="48"/>
      <c r="BA314" s="84"/>
      <c r="BB314" s="48"/>
      <c r="BC314" s="48"/>
      <c r="BD314" s="48"/>
      <c r="BE314" s="48"/>
      <c r="BF314" s="48"/>
      <c r="BG314" s="48"/>
      <c r="BH314" s="48"/>
      <c r="BI314" s="48"/>
      <c r="BJ314" s="48"/>
      <c r="BK314" s="48"/>
      <c r="BL314" s="48"/>
      <c r="BM314" s="48"/>
      <c r="BN314" s="48"/>
      <c r="BO314" s="84">
        <v>0.14000000000000001</v>
      </c>
      <c r="BP314" s="84">
        <v>0.25</v>
      </c>
      <c r="BQ314" s="84">
        <v>1.2</v>
      </c>
      <c r="BR314" s="84"/>
      <c r="BS314" s="48">
        <v>0.12</v>
      </c>
      <c r="BT314" s="84"/>
      <c r="BU314" s="48"/>
      <c r="BV314" s="48">
        <v>15</v>
      </c>
      <c r="BW314" s="48">
        <v>0</v>
      </c>
      <c r="BX314" s="48"/>
      <c r="BY314" s="48"/>
      <c r="BZ314" s="48"/>
      <c r="CA314" s="84">
        <v>0.4</v>
      </c>
      <c r="CB314" s="84"/>
      <c r="CC314" s="48">
        <v>0</v>
      </c>
      <c r="CD314" s="48"/>
      <c r="CE314" s="48"/>
      <c r="CF314" s="48"/>
      <c r="CG314" s="48"/>
      <c r="CH314" s="48"/>
      <c r="CI314" s="48"/>
      <c r="CJ314" s="48"/>
      <c r="CK314" s="48"/>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c r="DV314" s="48"/>
      <c r="DW314" s="48"/>
      <c r="DX314" s="48"/>
      <c r="DY314" s="48"/>
      <c r="DZ314" s="48"/>
      <c r="EA314" s="48"/>
      <c r="EB314" s="48"/>
      <c r="EC314" s="48"/>
      <c r="ED314" s="48"/>
      <c r="EE314" s="48"/>
      <c r="EF314" s="48"/>
      <c r="EG314" s="48"/>
    </row>
    <row r="315" spans="1:146" s="19" customFormat="1" ht="16.5" customHeight="1">
      <c r="A315" s="86" t="s">
        <v>983</v>
      </c>
      <c r="B315" s="48" t="s">
        <v>646</v>
      </c>
      <c r="C315" s="48"/>
      <c r="D315" s="48"/>
      <c r="E315" s="48">
        <v>1</v>
      </c>
      <c r="F315" s="48" t="s">
        <v>984</v>
      </c>
      <c r="G315" s="48" t="s">
        <v>1167</v>
      </c>
      <c r="H315" s="49" t="s">
        <v>985</v>
      </c>
      <c r="I315" s="48"/>
      <c r="J315" s="50"/>
      <c r="K315" s="50"/>
      <c r="L315" s="48"/>
      <c r="M315" s="51">
        <f>R315+U315+X315+Y315+AE315+AG315+AH315</f>
        <v>100</v>
      </c>
      <c r="N315" s="52">
        <f>AVERAGE(N314:N314)</f>
        <v>376</v>
      </c>
      <c r="O315" s="53">
        <f>AVERAGE(O314:O314)</f>
        <v>90</v>
      </c>
      <c r="P315" s="87">
        <f>U315*17+X315*37+Y315*17+AG315*29+AE315*8</f>
        <v>380.7</v>
      </c>
      <c r="Q315" s="87">
        <f>(U315*4)+(X315*9)+(Y315*4)+(AG315*7)+(AE315*2)</f>
        <v>89.9</v>
      </c>
      <c r="R315" s="88">
        <f>AVERAGE(R314:R314)</f>
        <v>75</v>
      </c>
      <c r="S315" s="48">
        <v>6.25</v>
      </c>
      <c r="T315" s="52">
        <f>AVERAGE(T314:T314)</f>
        <v>3.2</v>
      </c>
      <c r="U315" s="89">
        <f>S315*T315</f>
        <v>20</v>
      </c>
      <c r="V315" s="52">
        <f>U315</f>
        <v>20</v>
      </c>
      <c r="W315" s="7">
        <v>0</v>
      </c>
      <c r="X315" s="98">
        <f>AVERAGE(X314:X314)</f>
        <v>1.1000000000000001</v>
      </c>
      <c r="Y315" s="66">
        <f>100-R315-U315-X315-AE315-AH315</f>
        <v>0</v>
      </c>
      <c r="Z315" s="52"/>
      <c r="AA315" s="23"/>
      <c r="AB315" s="23"/>
      <c r="AC315" s="23"/>
      <c r="AD315" s="23"/>
      <c r="AE315" s="88">
        <v>0</v>
      </c>
      <c r="AF315" s="51"/>
      <c r="AG315" s="23">
        <v>0</v>
      </c>
      <c r="AH315" s="88">
        <f>AVERAGE(AH314:AH314)</f>
        <v>3.9</v>
      </c>
      <c r="AI315" s="88">
        <f>AVERAGE(AI314:AI314)</f>
        <v>18</v>
      </c>
      <c r="AJ315" s="88">
        <f>AVERAGE(AJ314:AJ314)</f>
        <v>1.5</v>
      </c>
      <c r="AK315" s="88">
        <f>AVERAGE(AK314:AK314)</f>
        <v>1</v>
      </c>
      <c r="AL315" s="52"/>
      <c r="AM315" s="52"/>
      <c r="AN315" s="26"/>
      <c r="AO315" s="89">
        <v>15</v>
      </c>
      <c r="AP315" s="27"/>
      <c r="AQ315" s="52"/>
      <c r="AR315" s="52"/>
      <c r="AS315" s="52"/>
      <c r="AT315" s="27"/>
      <c r="AU315" s="52"/>
      <c r="AV315" s="27"/>
      <c r="AW315" s="27"/>
      <c r="AX315" s="48"/>
      <c r="AY315" s="27"/>
      <c r="AZ315" s="27"/>
      <c r="BA315" s="67">
        <v>8</v>
      </c>
      <c r="BB315" s="27"/>
      <c r="BC315" s="23"/>
      <c r="BD315" s="25"/>
      <c r="BE315" s="25"/>
      <c r="BF315" s="25"/>
      <c r="BG315" s="25"/>
      <c r="BH315" s="92"/>
      <c r="BI315" s="26"/>
      <c r="BJ315" s="26"/>
      <c r="BK315" s="26"/>
      <c r="BL315" s="26"/>
      <c r="BM315" s="26"/>
      <c r="BN315" s="27"/>
      <c r="BO315" s="89">
        <f>AVERAGE(BO314:BO314)</f>
        <v>0.14000000000000001</v>
      </c>
      <c r="BP315" s="89">
        <f>AVERAGE(BP314:BP314)</f>
        <v>0.25</v>
      </c>
      <c r="BQ315" s="89">
        <f>BQ314</f>
        <v>1.2</v>
      </c>
      <c r="BR315" s="84">
        <v>0.12</v>
      </c>
      <c r="BS315" s="26"/>
      <c r="BT315" s="69">
        <v>15</v>
      </c>
      <c r="BU315" s="26"/>
      <c r="BV315" s="27"/>
      <c r="BW315" s="27"/>
      <c r="BX315" s="27"/>
      <c r="BY315" s="27"/>
      <c r="BZ315" s="23"/>
      <c r="CA315" s="71">
        <f>CA314</f>
        <v>0.4</v>
      </c>
      <c r="CB315" s="71">
        <v>0</v>
      </c>
      <c r="CC315" s="52"/>
      <c r="CD315" s="25"/>
      <c r="CE315" s="25"/>
      <c r="CF315" s="25"/>
      <c r="CG315" s="23"/>
      <c r="CH315" s="25"/>
      <c r="CI315" s="25"/>
      <c r="CJ315" s="27"/>
      <c r="CK315" s="26"/>
      <c r="CL315" s="26"/>
      <c r="CM315" s="26"/>
      <c r="CN315" s="26"/>
      <c r="CO315" s="24"/>
      <c r="CP315" s="24"/>
      <c r="CQ315" s="25"/>
      <c r="CR315" s="24"/>
      <c r="CS315" s="25"/>
      <c r="CT315" s="24"/>
      <c r="CU315" s="25"/>
      <c r="CV315" s="25"/>
      <c r="CW315" s="25"/>
      <c r="CX315" s="26"/>
      <c r="CY315" s="26"/>
      <c r="CZ315" s="24"/>
      <c r="DA315" s="25"/>
      <c r="DB315" s="26"/>
      <c r="DC315" s="25"/>
      <c r="DD315" s="25"/>
      <c r="DE315" s="25"/>
      <c r="DF315" s="26"/>
      <c r="DG315" s="26"/>
      <c r="DH315" s="25"/>
      <c r="DI315" s="25"/>
      <c r="DJ315" s="25"/>
      <c r="DK315" s="25"/>
      <c r="DL315" s="25"/>
      <c r="DM315" s="26"/>
      <c r="DN315" s="26"/>
      <c r="DO315" s="25"/>
      <c r="DP315" s="27"/>
      <c r="DQ315" s="27"/>
      <c r="DR315" s="27"/>
      <c r="DS315" s="27"/>
      <c r="DT315" s="27"/>
      <c r="DU315" s="27"/>
      <c r="DV315" s="27"/>
      <c r="DW315" s="27"/>
      <c r="DX315" s="27"/>
      <c r="DY315" s="27"/>
      <c r="DZ315" s="27"/>
      <c r="EA315" s="27"/>
      <c r="EB315" s="27"/>
      <c r="EC315" s="27"/>
      <c r="ED315" s="27"/>
      <c r="EE315" s="27"/>
      <c r="EF315" s="27"/>
      <c r="EG315" s="27"/>
      <c r="EH315" s="20"/>
      <c r="EI315" s="20"/>
      <c r="EJ315" s="20"/>
      <c r="EK315" s="20"/>
      <c r="EL315" s="20"/>
      <c r="EM315" s="20"/>
      <c r="EN315" s="20"/>
      <c r="EO315" s="20"/>
      <c r="EP315" s="20"/>
    </row>
    <row r="316" spans="1:146" s="13" customFormat="1">
      <c r="A316" s="93"/>
      <c r="B316" s="94"/>
      <c r="C316" s="94"/>
      <c r="D316" s="94"/>
      <c r="E316" s="94"/>
      <c r="F316" s="94"/>
      <c r="G316" s="94"/>
      <c r="H316" s="95"/>
      <c r="I316" s="94"/>
      <c r="J316" s="96"/>
      <c r="K316" s="96"/>
      <c r="L316" s="94"/>
      <c r="M316" s="172"/>
      <c r="N316" s="94"/>
      <c r="O316" s="97"/>
      <c r="P316" s="84" t="s">
        <v>1349</v>
      </c>
      <c r="Q316" s="84" t="s">
        <v>1349</v>
      </c>
      <c r="R316" s="84" t="s">
        <v>1349</v>
      </c>
      <c r="S316" s="94"/>
      <c r="T316" s="94"/>
      <c r="U316" s="84"/>
      <c r="V316" s="94" t="s">
        <v>416</v>
      </c>
      <c r="W316" s="94" t="s">
        <v>416</v>
      </c>
      <c r="X316" s="85"/>
      <c r="Y316" s="85" t="s">
        <v>301</v>
      </c>
      <c r="Z316" s="48"/>
      <c r="AA316" s="48"/>
      <c r="AB316" s="48"/>
      <c r="AC316" s="48"/>
      <c r="AD316" s="48"/>
      <c r="AE316" s="84" t="s">
        <v>1243</v>
      </c>
      <c r="AF316" s="94"/>
      <c r="AG316" s="94" t="s">
        <v>647</v>
      </c>
      <c r="AH316" s="84" t="s">
        <v>1168</v>
      </c>
      <c r="AI316" s="84" t="s">
        <v>1168</v>
      </c>
      <c r="AJ316" s="84" t="s">
        <v>1168</v>
      </c>
      <c r="AK316" s="84" t="s">
        <v>1168</v>
      </c>
      <c r="AL316" s="48"/>
      <c r="AM316" s="48"/>
      <c r="AN316" s="48"/>
      <c r="AO316" s="84" t="s">
        <v>1168</v>
      </c>
      <c r="AP316" s="94"/>
      <c r="AQ316" s="94"/>
      <c r="AR316" s="94"/>
      <c r="AS316" s="94"/>
      <c r="AT316" s="94"/>
      <c r="AU316" s="94"/>
      <c r="AV316" s="94"/>
      <c r="AW316" s="94"/>
      <c r="AX316" s="94"/>
      <c r="AY316" s="94"/>
      <c r="AZ316" s="94"/>
      <c r="BA316" s="84" t="s">
        <v>1243</v>
      </c>
      <c r="BB316" s="94"/>
      <c r="BC316" s="94"/>
      <c r="BD316" s="94"/>
      <c r="BE316" s="94"/>
      <c r="BF316" s="94"/>
      <c r="BG316" s="94"/>
      <c r="BH316" s="94"/>
      <c r="BI316" s="94"/>
      <c r="BJ316" s="94"/>
      <c r="BK316" s="94"/>
      <c r="BL316" s="94"/>
      <c r="BM316" s="94"/>
      <c r="BN316" s="94"/>
      <c r="BO316" s="84" t="s">
        <v>1163</v>
      </c>
      <c r="BP316" s="84" t="s">
        <v>1163</v>
      </c>
      <c r="BQ316" s="84" t="s">
        <v>1163</v>
      </c>
      <c r="BR316" s="84" t="s">
        <v>1168</v>
      </c>
      <c r="BS316" s="94"/>
      <c r="BT316" s="84" t="s">
        <v>1168</v>
      </c>
      <c r="BU316" s="94"/>
      <c r="BV316" s="94"/>
      <c r="BW316" s="94"/>
      <c r="BX316" s="94"/>
      <c r="BY316" s="94"/>
      <c r="BZ316" s="94"/>
      <c r="CA316" s="84" t="s">
        <v>1168</v>
      </c>
      <c r="CB316" s="84" t="s">
        <v>1168</v>
      </c>
      <c r="CC316" s="94"/>
      <c r="CD316" s="48"/>
      <c r="CE316" s="48"/>
      <c r="CF316" s="48"/>
      <c r="CG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c r="DV316" s="48"/>
      <c r="DW316" s="48"/>
      <c r="DX316" s="48"/>
      <c r="DY316" s="48"/>
      <c r="DZ316" s="48"/>
      <c r="EA316" s="48"/>
      <c r="EB316" s="48"/>
      <c r="EC316" s="48"/>
      <c r="ED316" s="48"/>
      <c r="EE316" s="48"/>
      <c r="EF316" s="48"/>
      <c r="EG316" s="48"/>
    </row>
    <row r="317" spans="1:146" s="13" customFormat="1">
      <c r="A317" s="48" t="s">
        <v>988</v>
      </c>
      <c r="B317" s="48">
        <v>1</v>
      </c>
      <c r="C317" s="48" t="s">
        <v>375</v>
      </c>
      <c r="D317" s="48" t="s">
        <v>389</v>
      </c>
      <c r="E317" s="48">
        <v>1</v>
      </c>
      <c r="F317" s="48" t="s">
        <v>989</v>
      </c>
      <c r="G317" s="48" t="s">
        <v>1170</v>
      </c>
      <c r="H317" s="49" t="s">
        <v>990</v>
      </c>
      <c r="I317" s="48">
        <v>2</v>
      </c>
      <c r="J317" s="50" t="s">
        <v>441</v>
      </c>
      <c r="K317" s="50" t="s">
        <v>991</v>
      </c>
      <c r="L317" s="48" t="s">
        <v>992</v>
      </c>
      <c r="M317" s="51"/>
      <c r="N317" s="48">
        <v>364</v>
      </c>
      <c r="O317" s="53">
        <v>87</v>
      </c>
      <c r="P317" s="87"/>
      <c r="Q317" s="87"/>
      <c r="R317" s="84">
        <v>74.400000000000006</v>
      </c>
      <c r="S317" s="48">
        <v>6.25</v>
      </c>
      <c r="T317" s="8">
        <f>U317/S317</f>
        <v>1.9680000000000002</v>
      </c>
      <c r="U317" s="84">
        <v>12.3</v>
      </c>
      <c r="V317" s="48"/>
      <c r="W317" s="48"/>
      <c r="X317" s="85">
        <v>3.3</v>
      </c>
      <c r="Y317" s="85"/>
      <c r="Z317" s="48"/>
      <c r="AA317" s="48"/>
      <c r="AB317" s="48"/>
      <c r="AC317" s="48"/>
      <c r="AD317" s="48"/>
      <c r="AE317" s="84"/>
      <c r="AF317" s="48"/>
      <c r="AG317" s="48"/>
      <c r="AH317" s="84">
        <v>8</v>
      </c>
      <c r="AI317" s="84">
        <v>120</v>
      </c>
      <c r="AJ317" s="84">
        <v>1.4</v>
      </c>
      <c r="AK317" s="84"/>
      <c r="AL317" s="48"/>
      <c r="AM317" s="48"/>
      <c r="AN317" s="48"/>
      <c r="AO317" s="84"/>
      <c r="AP317" s="48"/>
      <c r="AQ317" s="48"/>
      <c r="AR317" s="48">
        <v>210</v>
      </c>
      <c r="AS317" s="48"/>
      <c r="AT317" s="48">
        <v>0</v>
      </c>
      <c r="AU317" s="48">
        <v>0</v>
      </c>
      <c r="AV317" s="48"/>
      <c r="AW317" s="48"/>
      <c r="AX317" s="48"/>
      <c r="AY317" s="48"/>
      <c r="AZ317" s="48"/>
      <c r="BA317" s="84"/>
      <c r="BB317" s="48"/>
      <c r="BC317" s="48"/>
      <c r="BD317" s="48"/>
      <c r="BE317" s="48"/>
      <c r="BF317" s="48"/>
      <c r="BG317" s="48"/>
      <c r="BH317" s="48"/>
      <c r="BI317" s="48"/>
      <c r="BJ317" s="48"/>
      <c r="BK317" s="48"/>
      <c r="BL317" s="48"/>
      <c r="BM317" s="48"/>
      <c r="BN317" s="48"/>
      <c r="BO317" s="84">
        <v>0.01</v>
      </c>
      <c r="BP317" s="84">
        <v>0.51</v>
      </c>
      <c r="BQ317" s="84">
        <v>2.1</v>
      </c>
      <c r="BR317" s="84"/>
      <c r="BS317" s="48"/>
      <c r="BT317" s="84"/>
      <c r="BU317" s="48"/>
      <c r="BV317" s="48"/>
      <c r="BW317" s="48"/>
      <c r="BX317" s="48"/>
      <c r="BY317" s="48"/>
      <c r="BZ317" s="48"/>
      <c r="CA317" s="84"/>
      <c r="CB317" s="84"/>
      <c r="CC317" s="48">
        <v>0</v>
      </c>
      <c r="CD317" s="48"/>
      <c r="CE317" s="48"/>
      <c r="CF317" s="48"/>
      <c r="CG317" s="48"/>
      <c r="CH317" s="48"/>
      <c r="CI317" s="48"/>
      <c r="CJ317" s="48"/>
      <c r="CK317" s="48"/>
      <c r="CL317" s="48"/>
      <c r="CM317" s="48"/>
      <c r="CN317" s="48"/>
      <c r="CO317" s="48"/>
      <c r="CP317" s="48"/>
      <c r="CQ317" s="48"/>
      <c r="CR317" s="48"/>
      <c r="CS317" s="48"/>
      <c r="CT317" s="48"/>
      <c r="CU317" s="48"/>
      <c r="CV317" s="48"/>
      <c r="CW317" s="48"/>
      <c r="CX317" s="48"/>
      <c r="CY317" s="48"/>
      <c r="CZ317" s="48"/>
      <c r="DA317" s="48"/>
      <c r="DB317" s="48"/>
      <c r="DC317" s="48"/>
      <c r="DD317" s="48"/>
      <c r="DE317" s="48"/>
      <c r="DF317" s="48"/>
      <c r="DG317" s="48"/>
      <c r="DH317" s="48"/>
      <c r="DI317" s="48"/>
      <c r="DJ317" s="48"/>
      <c r="DK317" s="48"/>
      <c r="DL317" s="48"/>
      <c r="DM317" s="48"/>
      <c r="DN317" s="48"/>
      <c r="DO317" s="48"/>
      <c r="DP317" s="48"/>
      <c r="DQ317" s="48"/>
      <c r="DR317" s="48"/>
      <c r="DS317" s="48"/>
      <c r="DT317" s="48"/>
      <c r="DU317" s="48"/>
      <c r="DV317" s="48"/>
      <c r="DW317" s="48"/>
      <c r="DX317" s="48"/>
      <c r="DY317" s="48"/>
      <c r="DZ317" s="48"/>
      <c r="EA317" s="48"/>
      <c r="EB317" s="48"/>
      <c r="EC317" s="48"/>
      <c r="ED317" s="48"/>
      <c r="EE317" s="48"/>
      <c r="EF317" s="48"/>
      <c r="EG317" s="48"/>
    </row>
    <row r="318" spans="1:146" s="19" customFormat="1" ht="16.5" customHeight="1">
      <c r="A318" s="86" t="s">
        <v>988</v>
      </c>
      <c r="B318" s="48" t="s">
        <v>646</v>
      </c>
      <c r="C318" s="48"/>
      <c r="D318" s="48"/>
      <c r="E318" s="48">
        <v>1</v>
      </c>
      <c r="F318" s="48" t="s">
        <v>989</v>
      </c>
      <c r="G318" s="48" t="s">
        <v>1170</v>
      </c>
      <c r="H318" s="49" t="s">
        <v>990</v>
      </c>
      <c r="I318" s="48"/>
      <c r="J318" s="50"/>
      <c r="K318" s="50"/>
      <c r="L318" s="48"/>
      <c r="M318" s="51">
        <f>R318+U318+X318+Y318+AE318+AG318+AH318</f>
        <v>100</v>
      </c>
      <c r="N318" s="52">
        <f>AVERAGE(N317:N317)</f>
        <v>364</v>
      </c>
      <c r="O318" s="53">
        <f>AVERAGE(O317:O317)</f>
        <v>87</v>
      </c>
      <c r="P318" s="87">
        <f>U318*17+X318*37+Y318*17+AG318*29+AE318*8</f>
        <v>365.19999999999993</v>
      </c>
      <c r="Q318" s="87">
        <f>(U318*4)+(X318*9)+(Y318*4)+(AG318*7)+(AE318*2)</f>
        <v>86.899999999999977</v>
      </c>
      <c r="R318" s="88">
        <f>AVERAGE(R317:R317)</f>
        <v>74.400000000000006</v>
      </c>
      <c r="S318" s="48">
        <v>6.25</v>
      </c>
      <c r="T318" s="52">
        <f>AVERAGE(T317:T317)</f>
        <v>1.9680000000000002</v>
      </c>
      <c r="U318" s="89">
        <f>S318*T318</f>
        <v>12.3</v>
      </c>
      <c r="V318" s="52">
        <f>U318</f>
        <v>12.3</v>
      </c>
      <c r="W318" s="7">
        <v>0</v>
      </c>
      <c r="X318" s="98">
        <f>AVERAGE(X317:X317)</f>
        <v>3.3</v>
      </c>
      <c r="Y318" s="66">
        <f>100-R318-U318-X318-AE318-AH318</f>
        <v>1.9999999999999929</v>
      </c>
      <c r="Z318" s="52"/>
      <c r="AA318" s="23"/>
      <c r="AB318" s="23"/>
      <c r="AC318" s="23"/>
      <c r="AD318" s="23"/>
      <c r="AE318" s="88">
        <v>0</v>
      </c>
      <c r="AF318" s="51"/>
      <c r="AG318" s="23">
        <v>0</v>
      </c>
      <c r="AH318" s="88">
        <f>AVERAGE(AH317:AH317)</f>
        <v>8</v>
      </c>
      <c r="AI318" s="88">
        <f>AVERAGE(AI317:AI317)</f>
        <v>120</v>
      </c>
      <c r="AJ318" s="88">
        <f>AVERAGE(AJ317:AJ317)</f>
        <v>1.4</v>
      </c>
      <c r="AK318" s="88">
        <v>4.2699999999999996</v>
      </c>
      <c r="AL318" s="52"/>
      <c r="AM318" s="52"/>
      <c r="AN318" s="26"/>
      <c r="AO318" s="89">
        <v>210</v>
      </c>
      <c r="AP318" s="27"/>
      <c r="AQ318" s="52"/>
      <c r="AR318" s="52"/>
      <c r="AS318" s="52"/>
      <c r="AT318" s="27"/>
      <c r="AU318" s="52"/>
      <c r="AV318" s="27"/>
      <c r="AW318" s="27"/>
      <c r="AX318" s="48"/>
      <c r="AY318" s="27"/>
      <c r="AZ318" s="27"/>
      <c r="BA318" s="67">
        <v>0</v>
      </c>
      <c r="BB318" s="27"/>
      <c r="BC318" s="23"/>
      <c r="BD318" s="25"/>
      <c r="BE318" s="25"/>
      <c r="BF318" s="25"/>
      <c r="BG318" s="25"/>
      <c r="BH318" s="92"/>
      <c r="BI318" s="26"/>
      <c r="BJ318" s="26"/>
      <c r="BK318" s="26"/>
      <c r="BL318" s="26"/>
      <c r="BM318" s="26"/>
      <c r="BN318" s="27"/>
      <c r="BO318" s="89">
        <f>AVERAGE(BO317:BO317)</f>
        <v>0.01</v>
      </c>
      <c r="BP318" s="89">
        <f>AVERAGE(BP317:BP317)</f>
        <v>0.51</v>
      </c>
      <c r="BQ318" s="89">
        <f>BQ317</f>
        <v>2.1</v>
      </c>
      <c r="BR318" s="84">
        <v>0.15</v>
      </c>
      <c r="BS318" s="26"/>
      <c r="BT318" s="69">
        <v>44</v>
      </c>
      <c r="BU318" s="26"/>
      <c r="BV318" s="27"/>
      <c r="BW318" s="27"/>
      <c r="BX318" s="27"/>
      <c r="BY318" s="27"/>
      <c r="BZ318" s="23"/>
      <c r="CA318" s="71">
        <v>9</v>
      </c>
      <c r="CB318" s="71">
        <v>0</v>
      </c>
      <c r="CC318" s="52"/>
      <c r="CD318" s="25"/>
      <c r="CE318" s="25"/>
      <c r="CF318" s="25"/>
      <c r="CG318" s="23"/>
      <c r="CH318" s="25"/>
      <c r="CI318" s="25"/>
      <c r="CJ318" s="27"/>
      <c r="CK318" s="26"/>
      <c r="CL318" s="26"/>
      <c r="CM318" s="26"/>
      <c r="CN318" s="26"/>
      <c r="CO318" s="24"/>
      <c r="CP318" s="24"/>
      <c r="CQ318" s="25"/>
      <c r="CR318" s="24"/>
      <c r="CS318" s="25"/>
      <c r="CT318" s="24"/>
      <c r="CU318" s="25"/>
      <c r="CV318" s="25"/>
      <c r="CW318" s="25"/>
      <c r="CX318" s="26"/>
      <c r="CY318" s="26"/>
      <c r="CZ318" s="24"/>
      <c r="DA318" s="25"/>
      <c r="DB318" s="26"/>
      <c r="DC318" s="25"/>
      <c r="DD318" s="25"/>
      <c r="DE318" s="25"/>
      <c r="DF318" s="26"/>
      <c r="DG318" s="26"/>
      <c r="DH318" s="25"/>
      <c r="DI318" s="25"/>
      <c r="DJ318" s="25"/>
      <c r="DK318" s="25"/>
      <c r="DL318" s="25"/>
      <c r="DM318" s="26"/>
      <c r="DN318" s="26"/>
      <c r="DO318" s="25"/>
      <c r="DP318" s="27"/>
      <c r="DQ318" s="27"/>
      <c r="DR318" s="27"/>
      <c r="DS318" s="27"/>
      <c r="DT318" s="27"/>
      <c r="DU318" s="27"/>
      <c r="DV318" s="27"/>
      <c r="DW318" s="27"/>
      <c r="DX318" s="27"/>
      <c r="DY318" s="27"/>
      <c r="DZ318" s="27"/>
      <c r="EA318" s="27"/>
      <c r="EB318" s="27"/>
      <c r="EC318" s="27"/>
      <c r="ED318" s="27"/>
      <c r="EE318" s="27"/>
      <c r="EF318" s="27"/>
      <c r="EG318" s="27"/>
      <c r="EH318" s="20"/>
      <c r="EI318" s="20"/>
      <c r="EJ318" s="20"/>
      <c r="EK318" s="20"/>
      <c r="EL318" s="20"/>
      <c r="EM318" s="20"/>
      <c r="EN318" s="20"/>
      <c r="EO318" s="20"/>
      <c r="EP318" s="20"/>
    </row>
    <row r="319" spans="1:146" s="13" customFormat="1">
      <c r="A319" s="93"/>
      <c r="B319" s="94"/>
      <c r="C319" s="94"/>
      <c r="D319" s="94"/>
      <c r="E319" s="94"/>
      <c r="F319" s="94"/>
      <c r="G319" s="94"/>
      <c r="H319" s="95"/>
      <c r="I319" s="94"/>
      <c r="J319" s="96"/>
      <c r="K319" s="96"/>
      <c r="L319" s="94"/>
      <c r="M319" s="172"/>
      <c r="N319" s="94"/>
      <c r="O319" s="97"/>
      <c r="P319" s="84" t="s">
        <v>1349</v>
      </c>
      <c r="Q319" s="84" t="s">
        <v>1349</v>
      </c>
      <c r="R319" s="84" t="s">
        <v>1349</v>
      </c>
      <c r="S319" s="94"/>
      <c r="T319" s="94"/>
      <c r="U319" s="84"/>
      <c r="V319" s="94" t="s">
        <v>416</v>
      </c>
      <c r="W319" s="94" t="s">
        <v>416</v>
      </c>
      <c r="X319" s="85"/>
      <c r="Y319" s="85" t="s">
        <v>301</v>
      </c>
      <c r="Z319" s="48"/>
      <c r="AA319" s="48"/>
      <c r="AB319" s="48"/>
      <c r="AC319" s="48"/>
      <c r="AD319" s="48"/>
      <c r="AE319" s="84" t="s">
        <v>647</v>
      </c>
      <c r="AF319" s="94"/>
      <c r="AG319" s="94" t="s">
        <v>647</v>
      </c>
      <c r="AH319" s="84" t="s">
        <v>1169</v>
      </c>
      <c r="AI319" s="84" t="s">
        <v>1169</v>
      </c>
      <c r="AJ319" s="84" t="s">
        <v>1169</v>
      </c>
      <c r="AK319" s="84" t="s">
        <v>1479</v>
      </c>
      <c r="AL319" s="48"/>
      <c r="AM319" s="48"/>
      <c r="AN319" s="48"/>
      <c r="AO319" s="84" t="s">
        <v>1169</v>
      </c>
      <c r="AP319" s="94"/>
      <c r="AQ319" s="94"/>
      <c r="AR319" s="94"/>
      <c r="AS319" s="94"/>
      <c r="AT319" s="94"/>
      <c r="AU319" s="94"/>
      <c r="AV319" s="94"/>
      <c r="AW319" s="94"/>
      <c r="AX319" s="94"/>
      <c r="AY319" s="94"/>
      <c r="AZ319" s="94"/>
      <c r="BA319" s="84" t="s">
        <v>647</v>
      </c>
      <c r="BB319" s="94"/>
      <c r="BC319" s="94"/>
      <c r="BD319" s="94"/>
      <c r="BE319" s="94"/>
      <c r="BF319" s="94"/>
      <c r="BG319" s="94"/>
      <c r="BH319" s="94"/>
      <c r="BI319" s="94"/>
      <c r="BJ319" s="94"/>
      <c r="BK319" s="94"/>
      <c r="BL319" s="94"/>
      <c r="BM319" s="94"/>
      <c r="BN319" s="94"/>
      <c r="BO319" s="84" t="s">
        <v>1163</v>
      </c>
      <c r="BP319" s="84" t="s">
        <v>1163</v>
      </c>
      <c r="BQ319" s="84" t="s">
        <v>1169</v>
      </c>
      <c r="BR319" s="84" t="s">
        <v>1479</v>
      </c>
      <c r="BS319" s="94"/>
      <c r="BT319" s="84" t="s">
        <v>1479</v>
      </c>
      <c r="BU319" s="94"/>
      <c r="BV319" s="94"/>
      <c r="BW319" s="94"/>
      <c r="BX319" s="94"/>
      <c r="BY319" s="94"/>
      <c r="BZ319" s="94"/>
      <c r="CA319" s="84" t="s">
        <v>1479</v>
      </c>
      <c r="CB319" s="84" t="s">
        <v>1169</v>
      </c>
      <c r="CC319" s="94"/>
      <c r="CD319" s="48"/>
      <c r="CE319" s="48"/>
      <c r="CF319" s="48"/>
      <c r="CG319" s="48"/>
      <c r="CH319" s="48"/>
      <c r="CI319" s="48"/>
      <c r="CJ319" s="48"/>
      <c r="CK319" s="48"/>
      <c r="CL319" s="48"/>
      <c r="CM319" s="48"/>
      <c r="CN319" s="48"/>
      <c r="CO319" s="48"/>
      <c r="CP319" s="48"/>
      <c r="CQ319" s="48"/>
      <c r="CR319" s="48"/>
      <c r="CS319" s="48"/>
      <c r="CT319" s="48"/>
      <c r="CU319" s="48"/>
      <c r="CV319" s="48"/>
      <c r="CW319" s="48"/>
      <c r="CX319" s="48"/>
      <c r="CY319" s="48"/>
      <c r="CZ319" s="48"/>
      <c r="DA319" s="48"/>
      <c r="DB319" s="48"/>
      <c r="DC319" s="48"/>
      <c r="DD319" s="48"/>
      <c r="DE319" s="48"/>
      <c r="DF319" s="48"/>
      <c r="DG319" s="48"/>
      <c r="DH319" s="48"/>
      <c r="DI319" s="48"/>
      <c r="DJ319" s="48"/>
      <c r="DK319" s="48"/>
      <c r="DL319" s="48"/>
      <c r="DM319" s="48"/>
      <c r="DN319" s="48"/>
      <c r="DO319" s="48"/>
      <c r="DP319" s="48"/>
      <c r="DQ319" s="48"/>
      <c r="DR319" s="48"/>
      <c r="DS319" s="48"/>
      <c r="DT319" s="48"/>
      <c r="DU319" s="48"/>
      <c r="DV319" s="48"/>
      <c r="DW319" s="48"/>
      <c r="DX319" s="48"/>
      <c r="DY319" s="48"/>
      <c r="DZ319" s="48"/>
      <c r="EA319" s="48"/>
      <c r="EB319" s="48"/>
      <c r="EC319" s="48"/>
      <c r="ED319" s="48"/>
      <c r="EE319" s="48"/>
      <c r="EF319" s="48"/>
      <c r="EG319" s="48"/>
    </row>
    <row r="320" spans="1:146" s="13" customFormat="1">
      <c r="A320" s="48" t="s">
        <v>993</v>
      </c>
      <c r="B320" s="48">
        <v>1</v>
      </c>
      <c r="C320" s="48" t="s">
        <v>375</v>
      </c>
      <c r="D320" s="48" t="s">
        <v>389</v>
      </c>
      <c r="E320" s="48">
        <v>1</v>
      </c>
      <c r="F320" s="48" t="s">
        <v>994</v>
      </c>
      <c r="G320" s="48" t="s">
        <v>1171</v>
      </c>
      <c r="H320" s="49" t="s">
        <v>995</v>
      </c>
      <c r="I320" s="48">
        <v>2</v>
      </c>
      <c r="J320" s="50" t="s">
        <v>439</v>
      </c>
      <c r="K320" s="50" t="s">
        <v>996</v>
      </c>
      <c r="L320" s="48" t="s">
        <v>997</v>
      </c>
      <c r="M320" s="51"/>
      <c r="N320" s="48"/>
      <c r="O320" s="53">
        <v>92</v>
      </c>
      <c r="P320" s="87"/>
      <c r="Q320" s="87"/>
      <c r="R320" s="84">
        <v>78.400000000000006</v>
      </c>
      <c r="S320" s="48">
        <v>6.25</v>
      </c>
      <c r="T320" s="8">
        <f>U320/S320</f>
        <v>0</v>
      </c>
      <c r="U320" s="84"/>
      <c r="V320" s="48"/>
      <c r="W320" s="48"/>
      <c r="X320" s="85">
        <v>1.9</v>
      </c>
      <c r="Y320" s="85"/>
      <c r="Z320" s="48"/>
      <c r="AA320" s="48"/>
      <c r="AB320" s="48"/>
      <c r="AC320" s="48"/>
      <c r="AD320" s="48"/>
      <c r="AE320" s="84"/>
      <c r="AF320" s="48"/>
      <c r="AG320" s="48"/>
      <c r="AH320" s="84">
        <v>0.9</v>
      </c>
      <c r="AI320" s="84">
        <v>98</v>
      </c>
      <c r="AJ320" s="84">
        <v>4.2</v>
      </c>
      <c r="AK320" s="84"/>
      <c r="AL320" s="48"/>
      <c r="AM320" s="48"/>
      <c r="AN320" s="48"/>
      <c r="AO320" s="84"/>
      <c r="AP320" s="48"/>
      <c r="AQ320" s="48"/>
      <c r="AR320" s="48"/>
      <c r="AS320" s="48"/>
      <c r="AT320" s="48"/>
      <c r="AU320" s="48"/>
      <c r="AV320" s="48"/>
      <c r="AW320" s="48"/>
      <c r="AX320" s="48"/>
      <c r="AY320" s="48"/>
      <c r="AZ320" s="48"/>
      <c r="BA320" s="84"/>
      <c r="BB320" s="48"/>
      <c r="BC320" s="48"/>
      <c r="BD320" s="48"/>
      <c r="BE320" s="48"/>
      <c r="BF320" s="48"/>
      <c r="BG320" s="48"/>
      <c r="BH320" s="48"/>
      <c r="BI320" s="48"/>
      <c r="BJ320" s="48"/>
      <c r="BK320" s="48"/>
      <c r="BL320" s="48"/>
      <c r="BM320" s="48"/>
      <c r="BN320" s="48"/>
      <c r="BO320" s="84">
        <v>0.17</v>
      </c>
      <c r="BP320" s="84"/>
      <c r="BQ320" s="84">
        <v>1.3</v>
      </c>
      <c r="BR320" s="84"/>
      <c r="BS320" s="48"/>
      <c r="BT320" s="84"/>
      <c r="BU320" s="48"/>
      <c r="BV320" s="48"/>
      <c r="BW320" s="48"/>
      <c r="BX320" s="48"/>
      <c r="BY320" s="48"/>
      <c r="BZ320" s="48"/>
      <c r="CA320" s="84"/>
      <c r="CB320" s="84"/>
      <c r="CC320" s="48"/>
      <c r="CD320" s="48"/>
      <c r="CE320" s="48"/>
      <c r="CF320" s="48"/>
      <c r="CG320" s="48"/>
      <c r="CH320" s="48"/>
      <c r="CI320" s="48"/>
      <c r="CJ320" s="48"/>
      <c r="CK320" s="48"/>
      <c r="CL320" s="48"/>
      <c r="CM320" s="48"/>
      <c r="CN320" s="48"/>
      <c r="CO320" s="48"/>
      <c r="CP320" s="48"/>
      <c r="CQ320" s="48"/>
      <c r="CR320" s="48"/>
      <c r="CS320" s="48"/>
      <c r="CT320" s="48"/>
      <c r="CU320" s="48"/>
      <c r="CV320" s="48"/>
      <c r="CW320" s="48"/>
      <c r="CX320" s="48"/>
      <c r="CY320" s="48"/>
      <c r="CZ320" s="48"/>
      <c r="DA320" s="48"/>
      <c r="DB320" s="48"/>
      <c r="DC320" s="48"/>
      <c r="DD320" s="48"/>
      <c r="DE320" s="48"/>
      <c r="DF320" s="48"/>
      <c r="DG320" s="48"/>
      <c r="DH320" s="48"/>
      <c r="DI320" s="48"/>
      <c r="DJ320" s="48"/>
      <c r="DK320" s="48"/>
      <c r="DL320" s="48"/>
      <c r="DM320" s="48"/>
      <c r="DN320" s="48"/>
      <c r="DO320" s="48"/>
      <c r="DP320" s="48"/>
      <c r="DQ320" s="48"/>
      <c r="DR320" s="48"/>
      <c r="DS320" s="48"/>
      <c r="DT320" s="48"/>
      <c r="DU320" s="48"/>
      <c r="DV320" s="48"/>
      <c r="DW320" s="48"/>
      <c r="DX320" s="48"/>
      <c r="DY320" s="48"/>
      <c r="DZ320" s="48"/>
      <c r="EA320" s="48"/>
      <c r="EB320" s="48"/>
      <c r="EC320" s="48"/>
      <c r="ED320" s="48"/>
      <c r="EE320" s="48"/>
      <c r="EF320" s="48"/>
      <c r="EG320" s="48"/>
    </row>
    <row r="321" spans="1:146" s="19" customFormat="1" ht="16.5" customHeight="1">
      <c r="A321" s="86" t="s">
        <v>993</v>
      </c>
      <c r="B321" s="48" t="s">
        <v>646</v>
      </c>
      <c r="C321" s="48"/>
      <c r="D321" s="48"/>
      <c r="E321" s="48">
        <v>1</v>
      </c>
      <c r="F321" s="48" t="s">
        <v>994</v>
      </c>
      <c r="G321" s="48" t="s">
        <v>1171</v>
      </c>
      <c r="H321" s="49" t="s">
        <v>995</v>
      </c>
      <c r="I321" s="48"/>
      <c r="J321" s="50"/>
      <c r="K321" s="50"/>
      <c r="L321" s="48"/>
      <c r="M321" s="51">
        <f>R321+U321+X321+Y321+AE321+AG321+AH321</f>
        <v>100.00000000000001</v>
      </c>
      <c r="N321" s="52"/>
      <c r="O321" s="53">
        <f>AVERAGE(O320:O320)</f>
        <v>92</v>
      </c>
      <c r="P321" s="87">
        <f>U321*17+X321*37+Y321*17+AG321*29+AE321*8</f>
        <v>389.9</v>
      </c>
      <c r="Q321" s="87">
        <f>(U321*4)+(X321*9)+(Y321*4)+(AG321*7)+(AE321*2)</f>
        <v>92.299999999999983</v>
      </c>
      <c r="R321" s="88">
        <f>AVERAGE(R320:R320)</f>
        <v>78.400000000000006</v>
      </c>
      <c r="S321" s="48">
        <v>6.25</v>
      </c>
      <c r="T321" s="52">
        <f>AVERAGE(T320:T320)</f>
        <v>0</v>
      </c>
      <c r="U321" s="89">
        <f>S321*T321</f>
        <v>0</v>
      </c>
      <c r="V321" s="52">
        <f>U321</f>
        <v>0</v>
      </c>
      <c r="W321" s="7">
        <v>0</v>
      </c>
      <c r="X321" s="98">
        <f>AVERAGE(X320:X320)</f>
        <v>1.9</v>
      </c>
      <c r="Y321" s="66">
        <f>100-R321-U321-X321-AE321-AH321</f>
        <v>18.799999999999997</v>
      </c>
      <c r="Z321" s="52"/>
      <c r="AA321" s="23"/>
      <c r="AB321" s="23"/>
      <c r="AC321" s="23"/>
      <c r="AD321" s="23"/>
      <c r="AE321" s="88">
        <v>0</v>
      </c>
      <c r="AF321" s="51"/>
      <c r="AG321" s="23">
        <v>0</v>
      </c>
      <c r="AH321" s="88">
        <f>AVERAGE(AH320:AH320)</f>
        <v>0.9</v>
      </c>
      <c r="AI321" s="88">
        <f>AVERAGE(AI320:AI320)</f>
        <v>98</v>
      </c>
      <c r="AJ321" s="88">
        <v>0.8</v>
      </c>
      <c r="AK321" s="88">
        <v>1.1000000000000001</v>
      </c>
      <c r="AL321" s="52"/>
      <c r="AM321" s="52"/>
      <c r="AN321" s="26"/>
      <c r="AO321" s="89">
        <v>15</v>
      </c>
      <c r="AP321" s="27"/>
      <c r="AQ321" s="52"/>
      <c r="AR321" s="52"/>
      <c r="AS321" s="52"/>
      <c r="AT321" s="27"/>
      <c r="AU321" s="52"/>
      <c r="AV321" s="27"/>
      <c r="AW321" s="27"/>
      <c r="AX321" s="48"/>
      <c r="AY321" s="27"/>
      <c r="AZ321" s="27"/>
      <c r="BA321" s="67">
        <v>0</v>
      </c>
      <c r="BB321" s="27"/>
      <c r="BC321" s="23"/>
      <c r="BD321" s="25"/>
      <c r="BE321" s="25"/>
      <c r="BF321" s="25"/>
      <c r="BG321" s="25"/>
      <c r="BH321" s="92"/>
      <c r="BI321" s="26"/>
      <c r="BJ321" s="26"/>
      <c r="BK321" s="26"/>
      <c r="BL321" s="26"/>
      <c r="BM321" s="26"/>
      <c r="BN321" s="27"/>
      <c r="BO321" s="89">
        <f>AVERAGE(BO320:BO320)</f>
        <v>0.17</v>
      </c>
      <c r="BP321" s="89">
        <v>7.1999999999999995E-2</v>
      </c>
      <c r="BQ321" s="89">
        <f>BQ320</f>
        <v>1.3</v>
      </c>
      <c r="BR321" s="84">
        <v>0.11600000000000001</v>
      </c>
      <c r="BS321" s="26"/>
      <c r="BT321" s="69">
        <v>10</v>
      </c>
      <c r="BU321" s="26"/>
      <c r="BV321" s="27"/>
      <c r="BW321" s="27"/>
      <c r="BX321" s="27"/>
      <c r="BY321" s="27"/>
      <c r="BZ321" s="23"/>
      <c r="CA321" s="71">
        <v>2.23</v>
      </c>
      <c r="CB321" s="71">
        <v>0.7</v>
      </c>
      <c r="CC321" s="52"/>
      <c r="CD321" s="25"/>
      <c r="CE321" s="25"/>
      <c r="CF321" s="25"/>
      <c r="CG321" s="23"/>
      <c r="CH321" s="25"/>
      <c r="CI321" s="25"/>
      <c r="CJ321" s="27"/>
      <c r="CK321" s="26"/>
      <c r="CL321" s="26"/>
      <c r="CM321" s="26"/>
      <c r="CN321" s="26"/>
      <c r="CO321" s="24"/>
      <c r="CP321" s="24"/>
      <c r="CQ321" s="25"/>
      <c r="CR321" s="24"/>
      <c r="CS321" s="25"/>
      <c r="CT321" s="24"/>
      <c r="CU321" s="25"/>
      <c r="CV321" s="25"/>
      <c r="CW321" s="25"/>
      <c r="CX321" s="26"/>
      <c r="CY321" s="26"/>
      <c r="CZ321" s="24"/>
      <c r="DA321" s="25"/>
      <c r="DB321" s="26"/>
      <c r="DC321" s="25"/>
      <c r="DD321" s="25"/>
      <c r="DE321" s="25"/>
      <c r="DF321" s="26"/>
      <c r="DG321" s="26"/>
      <c r="DH321" s="25"/>
      <c r="DI321" s="25"/>
      <c r="DJ321" s="25"/>
      <c r="DK321" s="25"/>
      <c r="DL321" s="25"/>
      <c r="DM321" s="26"/>
      <c r="DN321" s="26"/>
      <c r="DO321" s="25"/>
      <c r="DP321" s="27"/>
      <c r="DQ321" s="27"/>
      <c r="DR321" s="27"/>
      <c r="DS321" s="27"/>
      <c r="DT321" s="27"/>
      <c r="DU321" s="27"/>
      <c r="DV321" s="27"/>
      <c r="DW321" s="27"/>
      <c r="DX321" s="27"/>
      <c r="DY321" s="27"/>
      <c r="DZ321" s="27"/>
      <c r="EA321" s="27"/>
      <c r="EB321" s="27"/>
      <c r="EC321" s="27"/>
      <c r="ED321" s="27"/>
      <c r="EE321" s="27"/>
      <c r="EF321" s="27"/>
      <c r="EG321" s="27"/>
      <c r="EH321" s="20"/>
      <c r="EI321" s="20"/>
      <c r="EJ321" s="20"/>
      <c r="EK321" s="20"/>
      <c r="EL321" s="20"/>
      <c r="EM321" s="20"/>
      <c r="EN321" s="20"/>
      <c r="EO321" s="20"/>
      <c r="EP321" s="20"/>
    </row>
    <row r="322" spans="1:146" s="13" customFormat="1">
      <c r="A322" s="93"/>
      <c r="B322" s="94"/>
      <c r="C322" s="94"/>
      <c r="D322" s="94"/>
      <c r="E322" s="94"/>
      <c r="F322" s="94"/>
      <c r="G322" s="94"/>
      <c r="H322" s="95"/>
      <c r="I322" s="94"/>
      <c r="J322" s="96"/>
      <c r="K322" s="96"/>
      <c r="L322" s="94"/>
      <c r="M322" s="172"/>
      <c r="N322" s="94"/>
      <c r="O322" s="97"/>
      <c r="P322" s="84" t="s">
        <v>1349</v>
      </c>
      <c r="Q322" s="84" t="s">
        <v>1349</v>
      </c>
      <c r="R322" s="84" t="s">
        <v>1349</v>
      </c>
      <c r="S322" s="94"/>
      <c r="T322" s="94"/>
      <c r="U322" s="84"/>
      <c r="V322" s="94" t="s">
        <v>416</v>
      </c>
      <c r="W322" s="94" t="s">
        <v>416</v>
      </c>
      <c r="X322" s="85"/>
      <c r="Y322" s="85" t="s">
        <v>301</v>
      </c>
      <c r="Z322" s="48"/>
      <c r="AA322" s="48"/>
      <c r="AB322" s="48"/>
      <c r="AC322" s="48"/>
      <c r="AD322" s="48"/>
      <c r="AE322" s="84" t="s">
        <v>647</v>
      </c>
      <c r="AF322" s="94"/>
      <c r="AG322" s="94" t="s">
        <v>647</v>
      </c>
      <c r="AH322" s="84" t="s">
        <v>1172</v>
      </c>
      <c r="AI322" s="84" t="s">
        <v>1172</v>
      </c>
      <c r="AJ322" s="84" t="s">
        <v>1266</v>
      </c>
      <c r="AK322" s="84" t="s">
        <v>1266</v>
      </c>
      <c r="AL322" s="48"/>
      <c r="AM322" s="48"/>
      <c r="AN322" s="48"/>
      <c r="AO322" s="84" t="s">
        <v>1240</v>
      </c>
      <c r="AP322" s="94"/>
      <c r="AQ322" s="94"/>
      <c r="AR322" s="94"/>
      <c r="AS322" s="94"/>
      <c r="AT322" s="94"/>
      <c r="AU322" s="94"/>
      <c r="AV322" s="94"/>
      <c r="AW322" s="94"/>
      <c r="AX322" s="94"/>
      <c r="AY322" s="94"/>
      <c r="AZ322" s="94"/>
      <c r="BA322" s="84" t="s">
        <v>171</v>
      </c>
      <c r="BB322" s="94"/>
      <c r="BC322" s="94"/>
      <c r="BD322" s="94"/>
      <c r="BE322" s="94"/>
      <c r="BF322" s="94"/>
      <c r="BG322" s="94"/>
      <c r="BH322" s="94"/>
      <c r="BI322" s="94"/>
      <c r="BJ322" s="94"/>
      <c r="BK322" s="94"/>
      <c r="BL322" s="94"/>
      <c r="BM322" s="94"/>
      <c r="BN322" s="94"/>
      <c r="BO322" s="84" t="s">
        <v>1172</v>
      </c>
      <c r="BP322" s="84" t="s">
        <v>1240</v>
      </c>
      <c r="BQ322" s="84" t="s">
        <v>1172</v>
      </c>
      <c r="BR322" s="84" t="s">
        <v>1240</v>
      </c>
      <c r="BS322" s="94"/>
      <c r="BT322" s="84" t="s">
        <v>1240</v>
      </c>
      <c r="BU322" s="94"/>
      <c r="BV322" s="94"/>
      <c r="BW322" s="94"/>
      <c r="BX322" s="94"/>
      <c r="BY322" s="94"/>
      <c r="BZ322" s="94"/>
      <c r="CA322" s="84" t="s">
        <v>1240</v>
      </c>
      <c r="CB322" s="84" t="s">
        <v>1240</v>
      </c>
      <c r="CC322" s="94"/>
      <c r="CD322" s="48"/>
      <c r="CE322" s="48"/>
      <c r="CF322" s="48"/>
      <c r="CG322" s="48"/>
      <c r="CH322" s="48"/>
      <c r="CI322" s="48"/>
      <c r="CJ322" s="48"/>
      <c r="CK322" s="48"/>
      <c r="CL322" s="48"/>
      <c r="CM322" s="48"/>
      <c r="CN322" s="48"/>
      <c r="CO322" s="48"/>
      <c r="CP322" s="48"/>
      <c r="CQ322" s="48"/>
      <c r="CR322" s="48"/>
      <c r="CS322" s="48"/>
      <c r="CT322" s="48"/>
      <c r="CU322" s="48"/>
      <c r="CV322" s="48"/>
      <c r="CW322" s="48"/>
      <c r="CX322" s="48"/>
      <c r="CY322" s="48"/>
      <c r="CZ322" s="48"/>
      <c r="DA322" s="48"/>
      <c r="DB322" s="48"/>
      <c r="DC322" s="48"/>
      <c r="DD322" s="48"/>
      <c r="DE322" s="48"/>
      <c r="DF322" s="48"/>
      <c r="DG322" s="48"/>
      <c r="DH322" s="48"/>
      <c r="DI322" s="48"/>
      <c r="DJ322" s="48"/>
      <c r="DK322" s="48"/>
      <c r="DL322" s="48"/>
      <c r="DM322" s="48"/>
      <c r="DN322" s="48"/>
      <c r="DO322" s="48"/>
      <c r="DP322" s="48"/>
      <c r="DQ322" s="48"/>
      <c r="DR322" s="48"/>
      <c r="DS322" s="48"/>
      <c r="DT322" s="48"/>
      <c r="DU322" s="48"/>
      <c r="DV322" s="48"/>
      <c r="DW322" s="48"/>
      <c r="DX322" s="48"/>
      <c r="DY322" s="48"/>
      <c r="DZ322" s="48"/>
      <c r="EA322" s="48"/>
      <c r="EB322" s="48"/>
      <c r="EC322" s="48"/>
      <c r="ED322" s="48"/>
      <c r="EE322" s="48"/>
      <c r="EF322" s="48"/>
      <c r="EG322" s="48"/>
    </row>
    <row r="323" spans="1:146" s="13" customFormat="1">
      <c r="A323" s="48" t="s">
        <v>998</v>
      </c>
      <c r="B323" s="48">
        <v>1</v>
      </c>
      <c r="C323" s="48" t="s">
        <v>375</v>
      </c>
      <c r="D323" s="48" t="s">
        <v>389</v>
      </c>
      <c r="E323" s="48">
        <v>1</v>
      </c>
      <c r="F323" s="48" t="s">
        <v>999</v>
      </c>
      <c r="G323" s="48" t="s">
        <v>1174</v>
      </c>
      <c r="H323" s="49" t="s">
        <v>1173</v>
      </c>
      <c r="I323" s="48">
        <v>2</v>
      </c>
      <c r="J323" s="50" t="s">
        <v>439</v>
      </c>
      <c r="K323" s="50" t="s">
        <v>1000</v>
      </c>
      <c r="L323" s="48" t="s">
        <v>1001</v>
      </c>
      <c r="M323" s="51"/>
      <c r="N323" s="48"/>
      <c r="O323" s="53">
        <v>474</v>
      </c>
      <c r="P323" s="87"/>
      <c r="Q323" s="87"/>
      <c r="R323" s="84">
        <v>4.9000000000000004</v>
      </c>
      <c r="S323" s="48">
        <v>6.25</v>
      </c>
      <c r="T323" s="8">
        <f>U323/S323</f>
        <v>9.4079999999999995</v>
      </c>
      <c r="U323" s="84">
        <v>58.8</v>
      </c>
      <c r="V323" s="48"/>
      <c r="W323" s="48"/>
      <c r="X323" s="85">
        <v>18.7</v>
      </c>
      <c r="Y323" s="85"/>
      <c r="Z323" s="48"/>
      <c r="AA323" s="48"/>
      <c r="AB323" s="48"/>
      <c r="AC323" s="48"/>
      <c r="AD323" s="48"/>
      <c r="AE323" s="84"/>
      <c r="AF323" s="48"/>
      <c r="AG323" s="48"/>
      <c r="AH323" s="84">
        <v>17.3</v>
      </c>
      <c r="AI323" s="84"/>
      <c r="AJ323" s="84"/>
      <c r="AK323" s="84"/>
      <c r="AL323" s="48"/>
      <c r="AM323" s="48"/>
      <c r="AN323" s="48"/>
      <c r="AO323" s="84"/>
      <c r="AP323" s="48"/>
      <c r="AQ323" s="48"/>
      <c r="AR323" s="48"/>
      <c r="AS323" s="48"/>
      <c r="AT323" s="48"/>
      <c r="AU323" s="48"/>
      <c r="AV323" s="48"/>
      <c r="AW323" s="48"/>
      <c r="AX323" s="48"/>
      <c r="AY323" s="48"/>
      <c r="AZ323" s="48"/>
      <c r="BA323" s="84"/>
      <c r="BB323" s="48"/>
      <c r="BC323" s="48"/>
      <c r="BD323" s="48"/>
      <c r="BE323" s="48"/>
      <c r="BF323" s="48"/>
      <c r="BG323" s="48"/>
      <c r="BH323" s="48"/>
      <c r="BI323" s="48"/>
      <c r="BJ323" s="48"/>
      <c r="BK323" s="48"/>
      <c r="BL323" s="48"/>
      <c r="BM323" s="48"/>
      <c r="BN323" s="48"/>
      <c r="BO323" s="84"/>
      <c r="BP323" s="84"/>
      <c r="BQ323" s="84"/>
      <c r="BR323" s="84"/>
      <c r="BS323" s="48"/>
      <c r="BT323" s="84"/>
      <c r="BU323" s="48"/>
      <c r="BV323" s="48"/>
      <c r="BW323" s="48"/>
      <c r="BX323" s="48"/>
      <c r="BY323" s="48"/>
      <c r="BZ323" s="48"/>
      <c r="CA323" s="84"/>
      <c r="CB323" s="84"/>
      <c r="CC323" s="48"/>
      <c r="CD323" s="48"/>
      <c r="CE323" s="48"/>
      <c r="CF323" s="48"/>
      <c r="CG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c r="DV323" s="48"/>
      <c r="DW323" s="48"/>
      <c r="DX323" s="48"/>
      <c r="DY323" s="48"/>
      <c r="DZ323" s="48"/>
      <c r="EA323" s="48"/>
      <c r="EB323" s="48"/>
      <c r="EC323" s="48"/>
      <c r="ED323" s="48"/>
      <c r="EE323" s="48"/>
      <c r="EF323" s="48"/>
      <c r="EG323" s="48"/>
    </row>
    <row r="324" spans="1:146" s="19" customFormat="1" ht="16.5" customHeight="1">
      <c r="A324" s="86" t="s">
        <v>998</v>
      </c>
      <c r="B324" s="48" t="s">
        <v>646</v>
      </c>
      <c r="C324" s="48"/>
      <c r="D324" s="48"/>
      <c r="E324" s="48">
        <v>1</v>
      </c>
      <c r="F324" s="48" t="s">
        <v>999</v>
      </c>
      <c r="G324" s="48" t="s">
        <v>1174</v>
      </c>
      <c r="H324" s="49" t="s">
        <v>1173</v>
      </c>
      <c r="I324" s="48"/>
      <c r="J324" s="50"/>
      <c r="K324" s="50"/>
      <c r="L324" s="48"/>
      <c r="M324" s="51">
        <f>R324+U324+X324+Y324+AE324+AG324+AH324</f>
        <v>99.999999999999986</v>
      </c>
      <c r="N324" s="52"/>
      <c r="O324" s="53">
        <f>AVERAGE(O323:O323)</f>
        <v>474</v>
      </c>
      <c r="P324" s="87">
        <f>U324*17+X324*37+Y324*17+AG324*29+AE324*8</f>
        <v>1696.6</v>
      </c>
      <c r="Q324" s="87">
        <f>(U324*4)+(X324*9)+(Y324*4)+(AG324*7)+(AE324*2)</f>
        <v>404.7</v>
      </c>
      <c r="R324" s="88">
        <f>AVERAGE(R323:R323)</f>
        <v>4.9000000000000004</v>
      </c>
      <c r="S324" s="48">
        <v>6.25</v>
      </c>
      <c r="T324" s="52">
        <f>AVERAGE(T323:T323)</f>
        <v>9.4079999999999995</v>
      </c>
      <c r="U324" s="89">
        <f>S324*T324</f>
        <v>58.8</v>
      </c>
      <c r="V324" s="52">
        <f>U324</f>
        <v>58.8</v>
      </c>
      <c r="W324" s="7">
        <v>0</v>
      </c>
      <c r="X324" s="98">
        <f>AVERAGE(X323:X323)</f>
        <v>18.7</v>
      </c>
      <c r="Y324" s="66">
        <f>100-R324-U324-X324-AE324-AH324</f>
        <v>0.29999999999999716</v>
      </c>
      <c r="Z324" s="52"/>
      <c r="AA324" s="23"/>
      <c r="AB324" s="23"/>
      <c r="AC324" s="23"/>
      <c r="AD324" s="23"/>
      <c r="AE324" s="88">
        <v>0</v>
      </c>
      <c r="AF324" s="51"/>
      <c r="AG324" s="23">
        <v>0</v>
      </c>
      <c r="AH324" s="88">
        <f>AVERAGE(AH323:AH323)</f>
        <v>17.3</v>
      </c>
      <c r="AI324" s="88">
        <v>983</v>
      </c>
      <c r="AJ324" s="88">
        <v>0.6</v>
      </c>
      <c r="AK324" s="88">
        <v>1.5</v>
      </c>
      <c r="AL324" s="52"/>
      <c r="AM324" s="52"/>
      <c r="AN324" s="26"/>
      <c r="AO324" s="89">
        <v>1548</v>
      </c>
      <c r="AP324" s="27"/>
      <c r="AQ324" s="52"/>
      <c r="AR324" s="52"/>
      <c r="AS324" s="52"/>
      <c r="AT324" s="27"/>
      <c r="AU324" s="52"/>
      <c r="AV324" s="27"/>
      <c r="AW324" s="27"/>
      <c r="AX324" s="48"/>
      <c r="AY324" s="27"/>
      <c r="AZ324" s="27"/>
      <c r="BA324" s="67">
        <v>0</v>
      </c>
      <c r="BB324" s="27"/>
      <c r="BC324" s="23"/>
      <c r="BD324" s="25"/>
      <c r="BE324" s="25"/>
      <c r="BF324" s="25"/>
      <c r="BG324" s="25"/>
      <c r="BH324" s="92"/>
      <c r="BI324" s="26"/>
      <c r="BJ324" s="26"/>
      <c r="BK324" s="26"/>
      <c r="BL324" s="26"/>
      <c r="BM324" s="26"/>
      <c r="BN324" s="27"/>
      <c r="BO324" s="89">
        <v>0.115</v>
      </c>
      <c r="BP324" s="89">
        <v>5.4999999999999997E-3</v>
      </c>
      <c r="BQ324" s="89">
        <v>1.64</v>
      </c>
      <c r="BR324" s="84">
        <v>0.19</v>
      </c>
      <c r="BS324" s="26"/>
      <c r="BT324" s="69">
        <v>15</v>
      </c>
      <c r="BU324" s="26"/>
      <c r="BV324" s="27"/>
      <c r="BW324" s="27"/>
      <c r="BX324" s="27"/>
      <c r="BY324" s="27"/>
      <c r="BZ324" s="23"/>
      <c r="CA324" s="71">
        <v>1.53</v>
      </c>
      <c r="CB324" s="71">
        <v>1.6</v>
      </c>
      <c r="CC324" s="52"/>
      <c r="CD324" s="25"/>
      <c r="CE324" s="25"/>
      <c r="CF324" s="25"/>
      <c r="CG324" s="23"/>
      <c r="CH324" s="25"/>
      <c r="CI324" s="25"/>
      <c r="CJ324" s="27"/>
      <c r="CK324" s="26"/>
      <c r="CL324" s="26"/>
      <c r="CM324" s="26"/>
      <c r="CN324" s="26"/>
      <c r="CO324" s="24"/>
      <c r="CP324" s="24"/>
      <c r="CQ324" s="25"/>
      <c r="CR324" s="24"/>
      <c r="CS324" s="25"/>
      <c r="CT324" s="24"/>
      <c r="CU324" s="25"/>
      <c r="CV324" s="25"/>
      <c r="CW324" s="25"/>
      <c r="CX324" s="26"/>
      <c r="CY324" s="26"/>
      <c r="CZ324" s="24"/>
      <c r="DA324" s="25"/>
      <c r="DB324" s="26"/>
      <c r="DC324" s="25"/>
      <c r="DD324" s="25"/>
      <c r="DE324" s="25"/>
      <c r="DF324" s="26"/>
      <c r="DG324" s="26"/>
      <c r="DH324" s="25"/>
      <c r="DI324" s="25"/>
      <c r="DJ324" s="25"/>
      <c r="DK324" s="25"/>
      <c r="DL324" s="25"/>
      <c r="DM324" s="26"/>
      <c r="DN324" s="26"/>
      <c r="DO324" s="25"/>
      <c r="DP324" s="27"/>
      <c r="DQ324" s="27"/>
      <c r="DR324" s="27"/>
      <c r="DS324" s="27"/>
      <c r="DT324" s="27"/>
      <c r="DU324" s="27"/>
      <c r="DV324" s="27"/>
      <c r="DW324" s="27"/>
      <c r="DX324" s="27"/>
      <c r="DY324" s="27"/>
      <c r="DZ324" s="27"/>
      <c r="EA324" s="27"/>
      <c r="EB324" s="27"/>
      <c r="EC324" s="27"/>
      <c r="ED324" s="27"/>
      <c r="EE324" s="27"/>
      <c r="EF324" s="27"/>
      <c r="EG324" s="27"/>
      <c r="EH324" s="20"/>
      <c r="EI324" s="20"/>
      <c r="EJ324" s="20"/>
      <c r="EK324" s="20"/>
      <c r="EL324" s="20"/>
      <c r="EM324" s="20"/>
      <c r="EN324" s="20"/>
      <c r="EO324" s="20"/>
      <c r="EP324" s="20"/>
    </row>
    <row r="325" spans="1:146" s="13" customFormat="1">
      <c r="A325" s="93"/>
      <c r="B325" s="94"/>
      <c r="C325" s="94"/>
      <c r="D325" s="94"/>
      <c r="E325" s="94"/>
      <c r="F325" s="94"/>
      <c r="G325" s="94"/>
      <c r="H325" s="95"/>
      <c r="I325" s="94"/>
      <c r="J325" s="96"/>
      <c r="K325" s="96"/>
      <c r="L325" s="94"/>
      <c r="M325" s="172"/>
      <c r="N325" s="94"/>
      <c r="O325" s="97"/>
      <c r="P325" s="84" t="s">
        <v>1349</v>
      </c>
      <c r="Q325" s="84" t="s">
        <v>1349</v>
      </c>
      <c r="R325" s="84" t="s">
        <v>1349</v>
      </c>
      <c r="S325" s="94"/>
      <c r="T325" s="94"/>
      <c r="U325" s="84"/>
      <c r="V325" s="94" t="s">
        <v>416</v>
      </c>
      <c r="W325" s="94" t="s">
        <v>416</v>
      </c>
      <c r="X325" s="85"/>
      <c r="Y325" s="85" t="s">
        <v>301</v>
      </c>
      <c r="Z325" s="48"/>
      <c r="AA325" s="48"/>
      <c r="AB325" s="48"/>
      <c r="AC325" s="48"/>
      <c r="AD325" s="48"/>
      <c r="AE325" s="84" t="s">
        <v>647</v>
      </c>
      <c r="AF325" s="94"/>
      <c r="AG325" s="94" t="s">
        <v>647</v>
      </c>
      <c r="AH325" s="84" t="s">
        <v>1175</v>
      </c>
      <c r="AI325" s="84" t="s">
        <v>1267</v>
      </c>
      <c r="AJ325" s="84" t="s">
        <v>1267</v>
      </c>
      <c r="AK325" s="84" t="s">
        <v>1267</v>
      </c>
      <c r="AL325" s="48"/>
      <c r="AM325" s="48"/>
      <c r="AN325" s="48"/>
      <c r="AO325" s="84" t="s">
        <v>1267</v>
      </c>
      <c r="AP325" s="94"/>
      <c r="AQ325" s="94"/>
      <c r="AR325" s="94"/>
      <c r="AS325" s="94"/>
      <c r="AT325" s="94"/>
      <c r="AU325" s="94"/>
      <c r="AV325" s="94"/>
      <c r="AW325" s="94"/>
      <c r="AX325" s="94"/>
      <c r="AY325" s="94"/>
      <c r="AZ325" s="94"/>
      <c r="BA325" s="84" t="s">
        <v>647</v>
      </c>
      <c r="BB325" s="94"/>
      <c r="BC325" s="94"/>
      <c r="BD325" s="94"/>
      <c r="BE325" s="94"/>
      <c r="BF325" s="94"/>
      <c r="BG325" s="94"/>
      <c r="BH325" s="94"/>
      <c r="BI325" s="94"/>
      <c r="BJ325" s="94"/>
      <c r="BK325" s="94"/>
      <c r="BL325" s="94"/>
      <c r="BM325" s="94"/>
      <c r="BN325" s="94"/>
      <c r="BO325" s="84" t="s">
        <v>1289</v>
      </c>
      <c r="BP325" s="84" t="s">
        <v>1289</v>
      </c>
      <c r="BQ325" s="84" t="s">
        <v>1289</v>
      </c>
      <c r="BR325" s="84" t="s">
        <v>1289</v>
      </c>
      <c r="BS325" s="94"/>
      <c r="BT325" s="84" t="s">
        <v>1289</v>
      </c>
      <c r="BU325" s="94"/>
      <c r="BV325" s="94"/>
      <c r="BW325" s="94"/>
      <c r="BX325" s="94"/>
      <c r="BY325" s="94"/>
      <c r="BZ325" s="94"/>
      <c r="CA325" s="84" t="s">
        <v>1289</v>
      </c>
      <c r="CB325" s="84" t="s">
        <v>1289</v>
      </c>
      <c r="CC325" s="94"/>
      <c r="CD325" s="48"/>
      <c r="CE325" s="48"/>
      <c r="CF325" s="48"/>
      <c r="CG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c r="DV325" s="48"/>
      <c r="DW325" s="48"/>
      <c r="DX325" s="48"/>
      <c r="DY325" s="48"/>
      <c r="DZ325" s="48"/>
      <c r="EA325" s="48"/>
      <c r="EB325" s="48"/>
      <c r="EC325" s="48"/>
      <c r="ED325" s="48"/>
      <c r="EE325" s="48"/>
      <c r="EF325" s="48"/>
      <c r="EG325" s="48"/>
    </row>
    <row r="326" spans="1:146" s="13" customFormat="1">
      <c r="A326" s="48" t="s">
        <v>1002</v>
      </c>
      <c r="B326" s="48">
        <v>1</v>
      </c>
      <c r="C326" s="48" t="s">
        <v>375</v>
      </c>
      <c r="D326" s="48" t="s">
        <v>389</v>
      </c>
      <c r="E326" s="48">
        <v>1</v>
      </c>
      <c r="F326" s="48" t="s">
        <v>1003</v>
      </c>
      <c r="G326" s="48" t="s">
        <v>1176</v>
      </c>
      <c r="H326" s="49" t="s">
        <v>1004</v>
      </c>
      <c r="I326" s="48">
        <v>2</v>
      </c>
      <c r="J326" s="50" t="s">
        <v>439</v>
      </c>
      <c r="K326" s="50" t="s">
        <v>595</v>
      </c>
      <c r="L326" s="48" t="s">
        <v>596</v>
      </c>
      <c r="M326" s="51"/>
      <c r="N326" s="48"/>
      <c r="O326" s="53">
        <v>124</v>
      </c>
      <c r="P326" s="87"/>
      <c r="Q326" s="87"/>
      <c r="R326" s="84">
        <v>74</v>
      </c>
      <c r="S326" s="48">
        <v>6.25</v>
      </c>
      <c r="T326" s="8">
        <f>U326/S326</f>
        <v>2.6719999999999997</v>
      </c>
      <c r="U326" s="84">
        <v>16.7</v>
      </c>
      <c r="V326" s="48"/>
      <c r="W326" s="48"/>
      <c r="X326" s="85">
        <v>4.4000000000000004</v>
      </c>
      <c r="Y326" s="85"/>
      <c r="Z326" s="48"/>
      <c r="AA326" s="48"/>
      <c r="AB326" s="48"/>
      <c r="AC326" s="48"/>
      <c r="AD326" s="48"/>
      <c r="AE326" s="84"/>
      <c r="AF326" s="48"/>
      <c r="AG326" s="48"/>
      <c r="AH326" s="84">
        <v>1.3</v>
      </c>
      <c r="AI326" s="84">
        <v>32</v>
      </c>
      <c r="AJ326" s="84"/>
      <c r="AK326" s="84"/>
      <c r="AL326" s="48"/>
      <c r="AM326" s="48"/>
      <c r="AN326" s="48"/>
      <c r="AO326" s="84"/>
      <c r="AP326" s="48"/>
      <c r="AQ326" s="48"/>
      <c r="AR326" s="48"/>
      <c r="AS326" s="48"/>
      <c r="AT326" s="48"/>
      <c r="AU326" s="48"/>
      <c r="AV326" s="48"/>
      <c r="AW326" s="48"/>
      <c r="AX326" s="48"/>
      <c r="AY326" s="48"/>
      <c r="AZ326" s="48"/>
      <c r="BA326" s="84"/>
      <c r="BB326" s="48"/>
      <c r="BC326" s="48"/>
      <c r="BD326" s="48"/>
      <c r="BE326" s="48"/>
      <c r="BF326" s="48"/>
      <c r="BG326" s="48"/>
      <c r="BH326" s="48"/>
      <c r="BI326" s="48"/>
      <c r="BJ326" s="48"/>
      <c r="BK326" s="48"/>
      <c r="BL326" s="48"/>
      <c r="BM326" s="48"/>
      <c r="BN326" s="48"/>
      <c r="BO326" s="84">
        <v>0.02</v>
      </c>
      <c r="BP326" s="84">
        <v>0.06</v>
      </c>
      <c r="BQ326" s="84">
        <v>3.1</v>
      </c>
      <c r="BR326" s="84"/>
      <c r="BS326" s="48"/>
      <c r="BT326" s="84"/>
      <c r="BU326" s="48"/>
      <c r="BV326" s="48"/>
      <c r="BW326" s="48"/>
      <c r="BX326" s="48"/>
      <c r="BY326" s="48"/>
      <c r="BZ326" s="48"/>
      <c r="CA326" s="84"/>
      <c r="CB326" s="84"/>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c r="DV326" s="48"/>
      <c r="DW326" s="48"/>
      <c r="DX326" s="48"/>
      <c r="DY326" s="48"/>
      <c r="DZ326" s="48"/>
      <c r="EA326" s="48"/>
      <c r="EB326" s="48"/>
      <c r="EC326" s="48"/>
      <c r="ED326" s="48"/>
      <c r="EE326" s="48"/>
      <c r="EF326" s="48"/>
      <c r="EG326" s="48"/>
    </row>
    <row r="327" spans="1:146" s="19" customFormat="1" ht="15" customHeight="1">
      <c r="A327" s="86" t="s">
        <v>1002</v>
      </c>
      <c r="B327" s="48" t="s">
        <v>646</v>
      </c>
      <c r="C327" s="48"/>
      <c r="D327" s="48"/>
      <c r="E327" s="48">
        <v>1</v>
      </c>
      <c r="F327" s="48" t="s">
        <v>1003</v>
      </c>
      <c r="G327" s="48" t="s">
        <v>1176</v>
      </c>
      <c r="H327" s="49" t="s">
        <v>1004</v>
      </c>
      <c r="I327" s="48"/>
      <c r="J327" s="50"/>
      <c r="K327" s="50"/>
      <c r="L327" s="48"/>
      <c r="M327" s="51">
        <f>R327+U327+X327+Y327+AE327+AG327+AH327</f>
        <v>100</v>
      </c>
      <c r="N327" s="52"/>
      <c r="O327" s="53">
        <f>AVERAGE(O326:O326)</f>
        <v>124</v>
      </c>
      <c r="P327" s="87">
        <f>U327*17+X327*37+Y327*17+AG327*29+AE327*8</f>
        <v>507.9</v>
      </c>
      <c r="Q327" s="87">
        <f>(U327*4)+(X327*9)+(Y327*4)+(AG327*7)+(AE327*2)</f>
        <v>120.80000000000001</v>
      </c>
      <c r="R327" s="88">
        <f>AVERAGE(R326:R326)</f>
        <v>74</v>
      </c>
      <c r="S327" s="48">
        <v>6.25</v>
      </c>
      <c r="T327" s="52">
        <f>AVERAGE(T326:T326)</f>
        <v>2.6719999999999997</v>
      </c>
      <c r="U327" s="89">
        <f>S327*T327</f>
        <v>16.7</v>
      </c>
      <c r="V327" s="52">
        <f>U327</f>
        <v>16.7</v>
      </c>
      <c r="W327" s="7">
        <v>0</v>
      </c>
      <c r="X327" s="98">
        <f>AVERAGE(X326:X326)</f>
        <v>4.4000000000000004</v>
      </c>
      <c r="Y327" s="66">
        <f>100-R327-U327-X327-AE327-AH327</f>
        <v>3.6000000000000005</v>
      </c>
      <c r="Z327" s="52"/>
      <c r="AA327" s="23"/>
      <c r="AB327" s="23"/>
      <c r="AC327" s="23"/>
      <c r="AD327" s="23"/>
      <c r="AE327" s="88">
        <v>0</v>
      </c>
      <c r="AF327" s="51"/>
      <c r="AG327" s="23">
        <v>0</v>
      </c>
      <c r="AH327" s="88">
        <f>AVERAGE(AH326:AH326)</f>
        <v>1.3</v>
      </c>
      <c r="AI327" s="88">
        <f>AVERAGE(AI326:AI326)</f>
        <v>32</v>
      </c>
      <c r="AJ327" s="106">
        <v>0.76666666666666661</v>
      </c>
      <c r="AK327" s="107">
        <v>1.5333333333333334</v>
      </c>
      <c r="AL327" s="52"/>
      <c r="AM327" s="52"/>
      <c r="AN327" s="26"/>
      <c r="AO327" s="89">
        <v>247</v>
      </c>
      <c r="AP327" s="27"/>
      <c r="AQ327" s="52"/>
      <c r="AR327" s="52"/>
      <c r="AS327" s="52"/>
      <c r="AT327" s="27"/>
      <c r="AU327" s="52"/>
      <c r="AV327" s="27"/>
      <c r="AW327" s="27"/>
      <c r="AX327" s="48"/>
      <c r="AY327" s="27"/>
      <c r="AZ327" s="27"/>
      <c r="BA327" s="67">
        <v>988</v>
      </c>
      <c r="BB327" s="27"/>
      <c r="BC327" s="23"/>
      <c r="BD327" s="25"/>
      <c r="BE327" s="25"/>
      <c r="BF327" s="25"/>
      <c r="BG327" s="25"/>
      <c r="BH327" s="92"/>
      <c r="BI327" s="26"/>
      <c r="BJ327" s="26"/>
      <c r="BK327" s="26"/>
      <c r="BL327" s="26"/>
      <c r="BM327" s="26"/>
      <c r="BN327" s="27"/>
      <c r="BO327" s="88">
        <v>0.02</v>
      </c>
      <c r="BP327" s="88">
        <f>AVERAGE(BP326:BP326)</f>
        <v>0.06</v>
      </c>
      <c r="BQ327" s="88">
        <f>AVERAGE(BQ326:BQ326)</f>
        <v>3.1</v>
      </c>
      <c r="BR327" s="84">
        <v>0.19</v>
      </c>
      <c r="BS327" s="26"/>
      <c r="BT327" s="69">
        <v>15</v>
      </c>
      <c r="BU327" s="26"/>
      <c r="BV327" s="27"/>
      <c r="BW327" s="27"/>
      <c r="BX327" s="27"/>
      <c r="BY327" s="27"/>
      <c r="BZ327" s="23"/>
      <c r="CA327" s="71">
        <v>1.53</v>
      </c>
      <c r="CB327" s="71">
        <v>1.6</v>
      </c>
      <c r="CC327" s="52"/>
      <c r="CD327" s="25"/>
      <c r="CE327" s="25"/>
      <c r="CF327" s="25"/>
      <c r="CG327" s="23"/>
      <c r="CH327" s="25"/>
      <c r="CI327" s="25"/>
      <c r="CJ327" s="27"/>
      <c r="CK327" s="26"/>
      <c r="CL327" s="26"/>
      <c r="CM327" s="26"/>
      <c r="CN327" s="26"/>
      <c r="CO327" s="24"/>
      <c r="CP327" s="24"/>
      <c r="CQ327" s="25"/>
      <c r="CR327" s="24"/>
      <c r="CS327" s="25"/>
      <c r="CT327" s="24"/>
      <c r="CU327" s="25"/>
      <c r="CV327" s="25"/>
      <c r="CW327" s="25"/>
      <c r="CX327" s="26"/>
      <c r="CY327" s="26"/>
      <c r="CZ327" s="24"/>
      <c r="DA327" s="25"/>
      <c r="DB327" s="26"/>
      <c r="DC327" s="25"/>
      <c r="DD327" s="25"/>
      <c r="DE327" s="25"/>
      <c r="DF327" s="26"/>
      <c r="DG327" s="26"/>
      <c r="DH327" s="25"/>
      <c r="DI327" s="25"/>
      <c r="DJ327" s="25"/>
      <c r="DK327" s="25"/>
      <c r="DL327" s="25"/>
      <c r="DM327" s="26"/>
      <c r="DN327" s="26"/>
      <c r="DO327" s="25"/>
      <c r="DP327" s="27"/>
      <c r="DQ327" s="27"/>
      <c r="DR327" s="27"/>
      <c r="DS327" s="27"/>
      <c r="DT327" s="27"/>
      <c r="DU327" s="27"/>
      <c r="DV327" s="27"/>
      <c r="DW327" s="27"/>
      <c r="DX327" s="27"/>
      <c r="DY327" s="27"/>
      <c r="DZ327" s="27"/>
      <c r="EA327" s="27"/>
      <c r="EB327" s="27"/>
      <c r="EC327" s="27"/>
      <c r="ED327" s="27"/>
      <c r="EE327" s="27"/>
      <c r="EF327" s="27"/>
      <c r="EG327" s="27"/>
      <c r="EH327" s="20"/>
      <c r="EI327" s="20"/>
      <c r="EJ327" s="20"/>
      <c r="EK327" s="20"/>
      <c r="EL327" s="20"/>
      <c r="EM327" s="20"/>
      <c r="EN327" s="20"/>
      <c r="EO327" s="20"/>
      <c r="EP327" s="20"/>
    </row>
    <row r="328" spans="1:146" s="13" customFormat="1">
      <c r="A328" s="86"/>
      <c r="B328" s="48"/>
      <c r="C328" s="48"/>
      <c r="D328" s="48"/>
      <c r="E328" s="48"/>
      <c r="F328" s="48"/>
      <c r="G328" s="48"/>
      <c r="H328" s="49"/>
      <c r="I328" s="48"/>
      <c r="J328" s="50"/>
      <c r="K328" s="50"/>
      <c r="L328" s="48"/>
      <c r="M328" s="51"/>
      <c r="N328" s="48"/>
      <c r="O328" s="53"/>
      <c r="P328" s="84" t="s">
        <v>1349</v>
      </c>
      <c r="Q328" s="84" t="s">
        <v>1349</v>
      </c>
      <c r="R328" s="84" t="s">
        <v>1349</v>
      </c>
      <c r="S328" s="94"/>
      <c r="T328" s="94"/>
      <c r="U328" s="84"/>
      <c r="V328" s="94" t="s">
        <v>416</v>
      </c>
      <c r="W328" s="94" t="s">
        <v>416</v>
      </c>
      <c r="X328" s="85"/>
      <c r="Y328" s="85" t="s">
        <v>301</v>
      </c>
      <c r="Z328" s="48"/>
      <c r="AA328" s="48"/>
      <c r="AB328" s="48"/>
      <c r="AC328" s="48"/>
      <c r="AD328" s="48"/>
      <c r="AE328" s="84" t="s">
        <v>647</v>
      </c>
      <c r="AF328" s="94"/>
      <c r="AG328" s="94" t="s">
        <v>647</v>
      </c>
      <c r="AH328" s="84" t="s">
        <v>1162</v>
      </c>
      <c r="AI328" s="84" t="s">
        <v>1162</v>
      </c>
      <c r="AJ328" s="84" t="s">
        <v>1268</v>
      </c>
      <c r="AK328" s="84" t="s">
        <v>1268</v>
      </c>
      <c r="AL328" s="48"/>
      <c r="AM328" s="48"/>
      <c r="AN328" s="48"/>
      <c r="AO328" s="84" t="s">
        <v>1268</v>
      </c>
      <c r="AP328" s="94"/>
      <c r="AQ328" s="94"/>
      <c r="AR328" s="94"/>
      <c r="AS328" s="94"/>
      <c r="AT328" s="94"/>
      <c r="AU328" s="94"/>
      <c r="AV328" s="94"/>
      <c r="AW328" s="94"/>
      <c r="AX328" s="94"/>
      <c r="AY328" s="94"/>
      <c r="AZ328" s="94"/>
      <c r="BA328" s="84" t="s">
        <v>1289</v>
      </c>
      <c r="BB328" s="94"/>
      <c r="BC328" s="94"/>
      <c r="BD328" s="94"/>
      <c r="BE328" s="94"/>
      <c r="BF328" s="94"/>
      <c r="BG328" s="94"/>
      <c r="BH328" s="94"/>
      <c r="BI328" s="94"/>
      <c r="BJ328" s="94"/>
      <c r="BK328" s="94"/>
      <c r="BL328" s="94"/>
      <c r="BM328" s="94"/>
      <c r="BN328" s="94"/>
      <c r="BO328" s="84" t="s">
        <v>1162</v>
      </c>
      <c r="BP328" s="84" t="s">
        <v>1162</v>
      </c>
      <c r="BQ328" s="84" t="s">
        <v>1162</v>
      </c>
      <c r="BR328" s="84" t="s">
        <v>1289</v>
      </c>
      <c r="BS328" s="94"/>
      <c r="BT328" s="84" t="s">
        <v>1289</v>
      </c>
      <c r="BU328" s="94"/>
      <c r="BV328" s="94"/>
      <c r="BW328" s="94"/>
      <c r="BX328" s="94"/>
      <c r="BY328" s="94"/>
      <c r="BZ328" s="94"/>
      <c r="CA328" s="84" t="s">
        <v>1289</v>
      </c>
      <c r="CB328" s="84" t="s">
        <v>1289</v>
      </c>
      <c r="CC328" s="94"/>
      <c r="CD328" s="48"/>
      <c r="CE328" s="48"/>
      <c r="CF328" s="48"/>
      <c r="CG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c r="DV328" s="48"/>
      <c r="DW328" s="48"/>
      <c r="DX328" s="48"/>
      <c r="DY328" s="48"/>
      <c r="DZ328" s="48"/>
      <c r="EA328" s="48"/>
      <c r="EB328" s="48"/>
      <c r="EC328" s="48"/>
      <c r="ED328" s="48"/>
      <c r="EE328" s="48"/>
      <c r="EF328" s="48"/>
      <c r="EG328" s="48"/>
    </row>
    <row r="329" spans="1:146" s="13" customFormat="1">
      <c r="A329" s="94" t="s">
        <v>1005</v>
      </c>
      <c r="B329" s="94">
        <v>1</v>
      </c>
      <c r="C329" s="94" t="s">
        <v>375</v>
      </c>
      <c r="D329" s="94" t="s">
        <v>389</v>
      </c>
      <c r="E329" s="94">
        <v>1</v>
      </c>
      <c r="F329" s="94" t="s">
        <v>1006</v>
      </c>
      <c r="G329" s="94" t="s">
        <v>1007</v>
      </c>
      <c r="H329" s="95" t="s">
        <v>1008</v>
      </c>
      <c r="I329" s="94">
        <v>1</v>
      </c>
      <c r="J329" s="96" t="s">
        <v>439</v>
      </c>
      <c r="K329" s="96" t="s">
        <v>1009</v>
      </c>
      <c r="L329" s="94" t="s">
        <v>1010</v>
      </c>
      <c r="M329" s="51"/>
      <c r="N329" s="48"/>
      <c r="O329" s="53">
        <v>660</v>
      </c>
      <c r="P329" s="87"/>
      <c r="Q329" s="87"/>
      <c r="R329" s="84">
        <v>2</v>
      </c>
      <c r="S329" s="48">
        <v>6.25</v>
      </c>
      <c r="T329" s="8">
        <f>U329/S329</f>
        <v>1.04</v>
      </c>
      <c r="U329" s="84">
        <v>6.5</v>
      </c>
      <c r="V329" s="48"/>
      <c r="W329" s="48"/>
      <c r="X329" s="85">
        <v>54.7</v>
      </c>
      <c r="Y329" s="85"/>
      <c r="Z329" s="48"/>
      <c r="AA329" s="48"/>
      <c r="AB329" s="48"/>
      <c r="AC329" s="48"/>
      <c r="AD329" s="48"/>
      <c r="AE329" s="84"/>
      <c r="AF329" s="48">
        <v>0.9</v>
      </c>
      <c r="AG329" s="48"/>
      <c r="AH329" s="84">
        <v>1.5</v>
      </c>
      <c r="AI329" s="84">
        <v>20</v>
      </c>
      <c r="AJ329" s="84">
        <v>1.2</v>
      </c>
      <c r="AK329" s="84"/>
      <c r="AL329" s="48"/>
      <c r="AM329" s="48"/>
      <c r="AN329" s="48"/>
      <c r="AO329" s="84"/>
      <c r="AP329" s="48"/>
      <c r="AQ329" s="48"/>
      <c r="AR329" s="48">
        <v>0</v>
      </c>
      <c r="AS329" s="48"/>
      <c r="AT329" s="48"/>
      <c r="AU329" s="48"/>
      <c r="AV329" s="48"/>
      <c r="AW329" s="48"/>
      <c r="AX329" s="48"/>
      <c r="AY329" s="48"/>
      <c r="AZ329" s="48"/>
      <c r="BA329" s="84"/>
      <c r="BB329" s="48"/>
      <c r="BC329" s="48"/>
      <c r="BD329" s="48"/>
      <c r="BE329" s="48"/>
      <c r="BF329" s="48"/>
      <c r="BG329" s="48"/>
      <c r="BH329" s="48"/>
      <c r="BI329" s="48"/>
      <c r="BJ329" s="48"/>
      <c r="BK329" s="48"/>
      <c r="BL329" s="48"/>
      <c r="BM329" s="48"/>
      <c r="BN329" s="48"/>
      <c r="BO329" s="84">
        <v>0</v>
      </c>
      <c r="BP329" s="84">
        <v>0</v>
      </c>
      <c r="BQ329" s="84">
        <v>0</v>
      </c>
      <c r="BR329" s="84"/>
      <c r="BS329" s="48"/>
      <c r="BT329" s="84"/>
      <c r="BU329" s="48"/>
      <c r="BV329" s="48"/>
      <c r="BW329" s="48"/>
      <c r="BX329" s="48"/>
      <c r="BY329" s="48"/>
      <c r="BZ329" s="48"/>
      <c r="CA329" s="84"/>
      <c r="CB329" s="84"/>
      <c r="CC329" s="48">
        <v>0</v>
      </c>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c r="DV329" s="48"/>
      <c r="DW329" s="48"/>
      <c r="DX329" s="48"/>
      <c r="DY329" s="48"/>
      <c r="DZ329" s="48"/>
      <c r="EA329" s="48"/>
      <c r="EB329" s="48"/>
      <c r="EC329" s="48"/>
      <c r="ED329" s="48"/>
      <c r="EE329" s="48"/>
      <c r="EF329" s="48"/>
      <c r="EG329" s="48"/>
    </row>
    <row r="330" spans="1:146" s="13" customFormat="1">
      <c r="A330" s="48" t="s">
        <v>1005</v>
      </c>
      <c r="B330" s="48">
        <v>1</v>
      </c>
      <c r="C330" s="48" t="s">
        <v>375</v>
      </c>
      <c r="D330" s="48" t="s">
        <v>389</v>
      </c>
      <c r="E330" s="48">
        <v>2</v>
      </c>
      <c r="F330" s="48" t="s">
        <v>1006</v>
      </c>
      <c r="G330" s="48" t="s">
        <v>1007</v>
      </c>
      <c r="H330" s="49" t="s">
        <v>1008</v>
      </c>
      <c r="I330" s="48">
        <v>1</v>
      </c>
      <c r="J330" s="50" t="s">
        <v>512</v>
      </c>
      <c r="K330" s="50" t="s">
        <v>1011</v>
      </c>
      <c r="L330" s="48" t="s">
        <v>1007</v>
      </c>
      <c r="M330" s="51"/>
      <c r="N330" s="48"/>
      <c r="O330" s="53">
        <v>670</v>
      </c>
      <c r="P330" s="87"/>
      <c r="Q330" s="87"/>
      <c r="R330" s="84">
        <v>2.2999999999999998</v>
      </c>
      <c r="S330" s="48">
        <v>6.25</v>
      </c>
      <c r="T330" s="8">
        <f>U330/S330</f>
        <v>1.4240000000000002</v>
      </c>
      <c r="U330" s="84">
        <v>8.9</v>
      </c>
      <c r="V330" s="48"/>
      <c r="W330" s="48"/>
      <c r="X330" s="85">
        <v>57.2</v>
      </c>
      <c r="Y330" s="85"/>
      <c r="Z330" s="48"/>
      <c r="AA330" s="48"/>
      <c r="AB330" s="48"/>
      <c r="AC330" s="48"/>
      <c r="AD330" s="48"/>
      <c r="AE330" s="84"/>
      <c r="AF330" s="48">
        <v>0.9</v>
      </c>
      <c r="AG330" s="48"/>
      <c r="AH330" s="84">
        <v>1.8</v>
      </c>
      <c r="AI330" s="84">
        <v>19</v>
      </c>
      <c r="AJ330" s="84">
        <v>1.9</v>
      </c>
      <c r="AK330" s="84"/>
      <c r="AL330" s="48"/>
      <c r="AM330" s="48"/>
      <c r="AN330" s="48"/>
      <c r="AO330" s="84"/>
      <c r="AP330" s="48"/>
      <c r="AQ330" s="48">
        <v>0</v>
      </c>
      <c r="AR330" s="48">
        <v>0</v>
      </c>
      <c r="AS330" s="48"/>
      <c r="AT330" s="48"/>
      <c r="AU330" s="48">
        <v>0</v>
      </c>
      <c r="AV330" s="48"/>
      <c r="AW330" s="48"/>
      <c r="AX330" s="48"/>
      <c r="AY330" s="48"/>
      <c r="AZ330" s="48"/>
      <c r="BA330" s="84"/>
      <c r="BB330" s="48"/>
      <c r="BC330" s="48"/>
      <c r="BD330" s="48"/>
      <c r="BE330" s="48"/>
      <c r="BF330" s="48"/>
      <c r="BG330" s="48"/>
      <c r="BH330" s="48"/>
      <c r="BI330" s="48"/>
      <c r="BJ330" s="48"/>
      <c r="BK330" s="48"/>
      <c r="BL330" s="48"/>
      <c r="BM330" s="48"/>
      <c r="BN330" s="48"/>
      <c r="BO330" s="84">
        <v>0.08</v>
      </c>
      <c r="BP330" s="84">
        <v>0.04</v>
      </c>
      <c r="BQ330" s="84">
        <v>0.2</v>
      </c>
      <c r="BR330" s="84"/>
      <c r="BS330" s="48"/>
      <c r="BT330" s="84"/>
      <c r="BU330" s="48"/>
      <c r="BV330" s="48"/>
      <c r="BW330" s="48"/>
      <c r="BX330" s="48"/>
      <c r="BY330" s="48"/>
      <c r="BZ330" s="48"/>
      <c r="CA330" s="84"/>
      <c r="CB330" s="84"/>
      <c r="CC330" s="48">
        <v>1</v>
      </c>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c r="DV330" s="48"/>
      <c r="DW330" s="48"/>
      <c r="DX330" s="48"/>
      <c r="DY330" s="48"/>
      <c r="DZ330" s="48"/>
      <c r="EA330" s="48"/>
      <c r="EB330" s="48"/>
      <c r="EC330" s="48"/>
      <c r="ED330" s="48"/>
      <c r="EE330" s="48"/>
      <c r="EF330" s="48"/>
      <c r="EG330" s="48"/>
    </row>
    <row r="331" spans="1:146" s="19" customFormat="1" ht="14.25" customHeight="1">
      <c r="A331" s="86" t="s">
        <v>1005</v>
      </c>
      <c r="B331" s="48" t="s">
        <v>646</v>
      </c>
      <c r="C331" s="48"/>
      <c r="D331" s="48"/>
      <c r="E331" s="48">
        <v>1</v>
      </c>
      <c r="F331" s="48" t="s">
        <v>1006</v>
      </c>
      <c r="G331" s="48" t="s">
        <v>1007</v>
      </c>
      <c r="H331" s="49" t="s">
        <v>1008</v>
      </c>
      <c r="I331" s="48"/>
      <c r="J331" s="50"/>
      <c r="K331" s="50"/>
      <c r="L331" s="48"/>
      <c r="M331" s="51">
        <f>R331+U331+X331+Y331+AE331+AG331+AH331</f>
        <v>100.00000000000001</v>
      </c>
      <c r="N331" s="52"/>
      <c r="O331" s="53">
        <f>AVERAGE(O329:O330)</f>
        <v>665</v>
      </c>
      <c r="P331" s="87">
        <f>U331*17+X331*37+Y331*17+AG331*29+AE331*8</f>
        <v>2746.2999999999997</v>
      </c>
      <c r="Q331" s="87">
        <f>(U331*4)+(X331*9)+(Y331*4)+(AG331*7)+(AE331*2)</f>
        <v>662.75</v>
      </c>
      <c r="R331" s="88">
        <f>AVERAGE(R329:R330)</f>
        <v>2.15</v>
      </c>
      <c r="S331" s="48">
        <v>6.25</v>
      </c>
      <c r="T331" s="52">
        <f>AVERAGE(T329:T330)</f>
        <v>1.2320000000000002</v>
      </c>
      <c r="U331" s="89">
        <f>S331*T331</f>
        <v>7.7000000000000011</v>
      </c>
      <c r="V331" s="52">
        <f>U331</f>
        <v>7.7000000000000011</v>
      </c>
      <c r="W331" s="7">
        <v>0</v>
      </c>
      <c r="X331" s="98">
        <f>AVERAGE(X329:X330)</f>
        <v>55.95</v>
      </c>
      <c r="Y331" s="66">
        <f>100-R331-U331-X331-AE331-AH331</f>
        <v>31.649999999999991</v>
      </c>
      <c r="Z331" s="52"/>
      <c r="AA331" s="23"/>
      <c r="AB331" s="23"/>
      <c r="AC331" s="23"/>
      <c r="AD331" s="23"/>
      <c r="AE331" s="88">
        <f>AF331</f>
        <v>0.9</v>
      </c>
      <c r="AF331" s="51">
        <f>AVERAGE(AF329:AF330)</f>
        <v>0.9</v>
      </c>
      <c r="AG331" s="23">
        <v>0</v>
      </c>
      <c r="AH331" s="88">
        <f>AVERAGE(AH329:AH330)</f>
        <v>1.65</v>
      </c>
      <c r="AI331" s="88">
        <f>AVERAGE(AI329:AI330)</f>
        <v>19.5</v>
      </c>
      <c r="AJ331" s="88">
        <f>AVERAGE(AJ329:AJ330)</f>
        <v>1.5499999999999998</v>
      </c>
      <c r="AK331" s="84">
        <v>0.67</v>
      </c>
      <c r="AL331" s="52"/>
      <c r="AM331" s="52"/>
      <c r="AN331" s="26"/>
      <c r="AO331" s="89">
        <f>AR331+(AS331/12)</f>
        <v>0</v>
      </c>
      <c r="AP331" s="27"/>
      <c r="AQ331" s="52"/>
      <c r="AR331" s="52">
        <f>AVERAGE(AR329:AR330)</f>
        <v>0</v>
      </c>
      <c r="AS331" s="52">
        <f>AU331</f>
        <v>0</v>
      </c>
      <c r="AT331" s="27"/>
      <c r="AU331" s="52">
        <f>AVERAGE(AU329:AU330)</f>
        <v>0</v>
      </c>
      <c r="AV331" s="27"/>
      <c r="AW331" s="27"/>
      <c r="AX331" s="48"/>
      <c r="AY331" s="27"/>
      <c r="AZ331" s="27"/>
      <c r="BA331" s="67">
        <v>0</v>
      </c>
      <c r="BB331" s="27"/>
      <c r="BC331" s="23"/>
      <c r="BD331" s="25"/>
      <c r="BE331" s="25"/>
      <c r="BF331" s="25"/>
      <c r="BG331" s="25"/>
      <c r="BH331" s="92"/>
      <c r="BI331" s="26"/>
      <c r="BJ331" s="26"/>
      <c r="BK331" s="26"/>
      <c r="BL331" s="26"/>
      <c r="BM331" s="26"/>
      <c r="BN331" s="27"/>
      <c r="BO331" s="89">
        <f>AVERAGE(BO329:BO330)</f>
        <v>0.04</v>
      </c>
      <c r="BP331" s="89">
        <f>AVERAGE(BP329:BP330)</f>
        <v>0.02</v>
      </c>
      <c r="BQ331" s="89">
        <f>AVERAGE(BQ329:BQ330)</f>
        <v>0.1</v>
      </c>
      <c r="BR331" s="84">
        <v>3.3000000000000002E-2</v>
      </c>
      <c r="BS331" s="26"/>
      <c r="BT331" s="69">
        <v>16</v>
      </c>
      <c r="BU331" s="26"/>
      <c r="BV331" s="27"/>
      <c r="BW331" s="27"/>
      <c r="BX331" s="27"/>
      <c r="BY331" s="27"/>
      <c r="BZ331" s="23"/>
      <c r="CA331" s="71">
        <v>0</v>
      </c>
      <c r="CB331" s="71">
        <f>CC331</f>
        <v>0.5</v>
      </c>
      <c r="CC331" s="52">
        <f>AVERAGE(CC329:CC330)</f>
        <v>0.5</v>
      </c>
      <c r="CD331" s="25"/>
      <c r="CE331" s="25"/>
      <c r="CF331" s="25"/>
      <c r="CG331" s="23"/>
      <c r="CH331" s="25"/>
      <c r="CI331" s="25"/>
      <c r="CJ331" s="27"/>
      <c r="CK331" s="26"/>
      <c r="CL331" s="26"/>
      <c r="CM331" s="26"/>
      <c r="CN331" s="26"/>
      <c r="CO331" s="24"/>
      <c r="CP331" s="24"/>
      <c r="CQ331" s="25"/>
      <c r="CR331" s="24"/>
      <c r="CS331" s="25"/>
      <c r="CT331" s="24"/>
      <c r="CU331" s="25"/>
      <c r="CV331" s="25"/>
      <c r="CW331" s="25"/>
      <c r="CX331" s="26"/>
      <c r="CY331" s="26"/>
      <c r="CZ331" s="24"/>
      <c r="DA331" s="25"/>
      <c r="DB331" s="26"/>
      <c r="DC331" s="25"/>
      <c r="DD331" s="25"/>
      <c r="DE331" s="25"/>
      <c r="DF331" s="26"/>
      <c r="DG331" s="26"/>
      <c r="DH331" s="25"/>
      <c r="DI331" s="25"/>
      <c r="DJ331" s="25"/>
      <c r="DK331" s="25"/>
      <c r="DL331" s="25"/>
      <c r="DM331" s="26"/>
      <c r="DN331" s="26"/>
      <c r="DO331" s="25"/>
      <c r="DP331" s="27"/>
      <c r="DQ331" s="27"/>
      <c r="DR331" s="27"/>
      <c r="DS331" s="27"/>
      <c r="DT331" s="27"/>
      <c r="DU331" s="27"/>
      <c r="DV331" s="27"/>
      <c r="DW331" s="27"/>
      <c r="DX331" s="27"/>
      <c r="DY331" s="27"/>
      <c r="DZ331" s="27"/>
      <c r="EA331" s="27"/>
      <c r="EB331" s="27"/>
      <c r="EC331" s="27"/>
      <c r="ED331" s="27"/>
      <c r="EE331" s="27"/>
      <c r="EF331" s="27"/>
      <c r="EG331" s="27"/>
      <c r="EH331" s="20"/>
      <c r="EI331" s="20"/>
      <c r="EJ331" s="20"/>
      <c r="EK331" s="20"/>
      <c r="EL331" s="20"/>
      <c r="EM331" s="20"/>
      <c r="EN331" s="20"/>
      <c r="EO331" s="20"/>
      <c r="EP331" s="20"/>
    </row>
    <row r="332" spans="1:146" s="13" customFormat="1">
      <c r="A332" s="93"/>
      <c r="B332" s="94"/>
      <c r="C332" s="94"/>
      <c r="D332" s="94"/>
      <c r="E332" s="94"/>
      <c r="F332" s="94"/>
      <c r="G332" s="94"/>
      <c r="H332" s="95"/>
      <c r="I332" s="94"/>
      <c r="J332" s="96"/>
      <c r="K332" s="96"/>
      <c r="L332" s="94"/>
      <c r="M332" s="172"/>
      <c r="N332" s="94"/>
      <c r="O332" s="97"/>
      <c r="P332" s="84" t="s">
        <v>1349</v>
      </c>
      <c r="Q332" s="84" t="s">
        <v>1349</v>
      </c>
      <c r="R332" s="84" t="s">
        <v>1349</v>
      </c>
      <c r="S332" s="94"/>
      <c r="T332" s="94"/>
      <c r="U332" s="84"/>
      <c r="V332" s="94" t="s">
        <v>416</v>
      </c>
      <c r="W332" s="94" t="s">
        <v>416</v>
      </c>
      <c r="X332" s="85"/>
      <c r="Y332" s="85" t="s">
        <v>416</v>
      </c>
      <c r="Z332" s="48"/>
      <c r="AA332" s="48"/>
      <c r="AB332" s="48"/>
      <c r="AC332" s="48"/>
      <c r="AD332" s="48"/>
      <c r="AE332" s="84" t="s">
        <v>301</v>
      </c>
      <c r="AF332" s="94"/>
      <c r="AG332" s="94" t="s">
        <v>647</v>
      </c>
      <c r="AH332" s="84" t="s">
        <v>648</v>
      </c>
      <c r="AI332" s="84" t="s">
        <v>648</v>
      </c>
      <c r="AJ332" s="84" t="s">
        <v>648</v>
      </c>
      <c r="AK332" s="84" t="s">
        <v>1177</v>
      </c>
      <c r="AL332" s="48"/>
      <c r="AM332" s="48"/>
      <c r="AN332" s="48"/>
      <c r="AO332" s="84" t="s">
        <v>301</v>
      </c>
      <c r="AP332" s="94"/>
      <c r="AQ332" s="94"/>
      <c r="AR332" s="94"/>
      <c r="AS332" s="94"/>
      <c r="AT332" s="94"/>
      <c r="AU332" s="94"/>
      <c r="AV332" s="94"/>
      <c r="AW332" s="94"/>
      <c r="AX332" s="94"/>
      <c r="AY332" s="94"/>
      <c r="AZ332" s="94"/>
      <c r="BA332" s="84" t="s">
        <v>1177</v>
      </c>
      <c r="BB332" s="94"/>
      <c r="BC332" s="94"/>
      <c r="BD332" s="94"/>
      <c r="BE332" s="94"/>
      <c r="BF332" s="94"/>
      <c r="BG332" s="94"/>
      <c r="BH332" s="94"/>
      <c r="BI332" s="94"/>
      <c r="BJ332" s="94"/>
      <c r="BK332" s="94"/>
      <c r="BL332" s="94"/>
      <c r="BM332" s="94"/>
      <c r="BN332" s="94"/>
      <c r="BO332" s="84" t="s">
        <v>301</v>
      </c>
      <c r="BP332" s="84" t="s">
        <v>301</v>
      </c>
      <c r="BQ332" s="84" t="s">
        <v>301</v>
      </c>
      <c r="BR332" s="84" t="s">
        <v>1177</v>
      </c>
      <c r="BS332" s="94"/>
      <c r="BT332" s="84" t="s">
        <v>1177</v>
      </c>
      <c r="BU332" s="94"/>
      <c r="BV332" s="94"/>
      <c r="BW332" s="94"/>
      <c r="BX332" s="94"/>
      <c r="BY332" s="94"/>
      <c r="BZ332" s="94"/>
      <c r="CA332" s="84" t="s">
        <v>1177</v>
      </c>
      <c r="CB332" s="84" t="s">
        <v>301</v>
      </c>
      <c r="CC332" s="94"/>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c r="DV332" s="48"/>
      <c r="DW332" s="48"/>
      <c r="DX332" s="48"/>
      <c r="DY332" s="48"/>
      <c r="DZ332" s="48"/>
      <c r="EA332" s="48"/>
      <c r="EB332" s="48"/>
      <c r="EC332" s="48"/>
      <c r="ED332" s="48"/>
      <c r="EE332" s="48"/>
      <c r="EF332" s="48"/>
      <c r="EG332" s="48"/>
    </row>
    <row r="333" spans="1:146" s="13" customFormat="1">
      <c r="A333" s="48" t="s">
        <v>1012</v>
      </c>
      <c r="B333" s="48"/>
      <c r="C333" s="48" t="s">
        <v>375</v>
      </c>
      <c r="D333" s="48" t="s">
        <v>389</v>
      </c>
      <c r="E333" s="48">
        <v>1</v>
      </c>
      <c r="F333" s="48" t="s">
        <v>1014</v>
      </c>
      <c r="G333" s="48" t="s">
        <v>1013</v>
      </c>
      <c r="H333" s="48"/>
      <c r="I333" s="48">
        <v>1</v>
      </c>
      <c r="J333" s="50" t="s">
        <v>653</v>
      </c>
      <c r="K333" s="50">
        <v>4044</v>
      </c>
      <c r="L333" s="48" t="s">
        <v>1178</v>
      </c>
      <c r="M333" s="51"/>
      <c r="N333" s="48"/>
      <c r="O333" s="53">
        <v>884</v>
      </c>
      <c r="P333" s="87"/>
      <c r="Q333" s="87"/>
      <c r="R333" s="84">
        <v>0</v>
      </c>
      <c r="S333" s="48">
        <v>5.71</v>
      </c>
      <c r="T333" s="8">
        <f>U333/S333</f>
        <v>0</v>
      </c>
      <c r="U333" s="84">
        <v>0</v>
      </c>
      <c r="V333" s="48"/>
      <c r="W333" s="48"/>
      <c r="X333" s="85">
        <v>100</v>
      </c>
      <c r="Y333" s="85"/>
      <c r="Z333" s="48"/>
      <c r="AA333" s="48"/>
      <c r="AB333" s="48"/>
      <c r="AC333" s="48"/>
      <c r="AD333" s="48"/>
      <c r="AE333" s="84"/>
      <c r="AF333" s="48">
        <v>0</v>
      </c>
      <c r="AG333" s="48"/>
      <c r="AH333" s="84">
        <v>0</v>
      </c>
      <c r="AI333" s="84">
        <v>0</v>
      </c>
      <c r="AJ333" s="84">
        <v>0.05</v>
      </c>
      <c r="AK333" s="84">
        <v>0.01</v>
      </c>
      <c r="AL333" s="48"/>
      <c r="AM333" s="48"/>
      <c r="AN333" s="48"/>
      <c r="AO333" s="84"/>
      <c r="AP333" s="48">
        <v>0</v>
      </c>
      <c r="AQ333" s="48">
        <v>0</v>
      </c>
      <c r="AR333" s="48">
        <v>0</v>
      </c>
      <c r="AS333" s="48"/>
      <c r="AT333" s="48"/>
      <c r="AU333" s="48">
        <v>0</v>
      </c>
      <c r="AV333" s="48"/>
      <c r="AW333" s="48"/>
      <c r="AX333" s="48"/>
      <c r="AY333" s="48"/>
      <c r="AZ333" s="48"/>
      <c r="BA333" s="84"/>
      <c r="BB333" s="48">
        <v>0</v>
      </c>
      <c r="BC333" s="48"/>
      <c r="BD333" s="48"/>
      <c r="BE333" s="48"/>
      <c r="BF333" s="48"/>
      <c r="BG333" s="48"/>
      <c r="BH333" s="48"/>
      <c r="BI333" s="48"/>
      <c r="BJ333" s="48"/>
      <c r="BK333" s="48"/>
      <c r="BL333" s="48"/>
      <c r="BM333" s="48"/>
      <c r="BN333" s="48"/>
      <c r="BO333" s="84">
        <v>0</v>
      </c>
      <c r="BP333" s="84">
        <v>0</v>
      </c>
      <c r="BQ333" s="84">
        <v>0</v>
      </c>
      <c r="BR333" s="84">
        <v>0</v>
      </c>
      <c r="BS333" s="48"/>
      <c r="BT333" s="84"/>
      <c r="BU333" s="48"/>
      <c r="BV333" s="48">
        <v>0</v>
      </c>
      <c r="BW333" s="48"/>
      <c r="BX333" s="48"/>
      <c r="BY333" s="48"/>
      <c r="BZ333" s="48"/>
      <c r="CA333" s="84"/>
      <c r="CB333" s="84"/>
      <c r="CC333" s="48">
        <v>0</v>
      </c>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row>
    <row r="334" spans="1:146" s="19" customFormat="1" ht="14.25" customHeight="1">
      <c r="A334" s="86" t="s">
        <v>1012</v>
      </c>
      <c r="B334" s="48" t="s">
        <v>646</v>
      </c>
      <c r="C334" s="48"/>
      <c r="D334" s="48"/>
      <c r="E334" s="48">
        <v>1</v>
      </c>
      <c r="F334" s="48" t="s">
        <v>1014</v>
      </c>
      <c r="G334" s="48" t="s">
        <v>1013</v>
      </c>
      <c r="H334" s="49"/>
      <c r="I334" s="48"/>
      <c r="J334" s="50"/>
      <c r="K334" s="50"/>
      <c r="L334" s="48"/>
      <c r="M334" s="51">
        <f>R334+U334+X334+Y334+AE334+AG334+AH334</f>
        <v>100</v>
      </c>
      <c r="N334" s="52"/>
      <c r="O334" s="53">
        <f>AVERAGE(O333:O333)</f>
        <v>884</v>
      </c>
      <c r="P334" s="87">
        <f>U334*17+X334*37+Y334*17+AG334*29+AE334*8</f>
        <v>3700</v>
      </c>
      <c r="Q334" s="87">
        <f>(U334*4)+(X334*9)+(Y334*4)+(AG334*7)+(AE334*2)</f>
        <v>900</v>
      </c>
      <c r="R334" s="88">
        <f>AVERAGE(R333:R333)</f>
        <v>0</v>
      </c>
      <c r="S334" s="48">
        <v>5.71</v>
      </c>
      <c r="T334" s="52">
        <f>AVERAGE(T333:T333)</f>
        <v>0</v>
      </c>
      <c r="U334" s="89">
        <f>S334*T334</f>
        <v>0</v>
      </c>
      <c r="V334" s="52">
        <f>U334</f>
        <v>0</v>
      </c>
      <c r="W334" s="7">
        <v>0</v>
      </c>
      <c r="X334" s="98">
        <f>AVERAGE(X333:X333)</f>
        <v>100</v>
      </c>
      <c r="Y334" s="66">
        <f>100-R334-U334-X334-AE334-AH334</f>
        <v>0</v>
      </c>
      <c r="Z334" s="52"/>
      <c r="AA334" s="23"/>
      <c r="AB334" s="23"/>
      <c r="AC334" s="23"/>
      <c r="AD334" s="23"/>
      <c r="AE334" s="88">
        <f>AF334</f>
        <v>0</v>
      </c>
      <c r="AF334" s="51">
        <f>AVERAGE(AF333:AF333)</f>
        <v>0</v>
      </c>
      <c r="AG334" s="23">
        <v>0</v>
      </c>
      <c r="AH334" s="88">
        <f>AVERAGE(AH333:AH333)</f>
        <v>0</v>
      </c>
      <c r="AI334" s="88">
        <f>AVERAGE(AI333:AI333)</f>
        <v>0</v>
      </c>
      <c r="AJ334" s="88">
        <f>AVERAGE(AJ333:AJ333)</f>
        <v>0.05</v>
      </c>
      <c r="AK334" s="84">
        <v>0.67</v>
      </c>
      <c r="AL334" s="52"/>
      <c r="AM334" s="52"/>
      <c r="AN334" s="26"/>
      <c r="AO334" s="89">
        <f>AR334+(AS334/12)</f>
        <v>0</v>
      </c>
      <c r="AP334" s="27"/>
      <c r="AQ334" s="52"/>
      <c r="AR334" s="52">
        <f>AVERAGE(AR333:AR333)</f>
        <v>0</v>
      </c>
      <c r="AS334" s="52">
        <f>AU334</f>
        <v>0</v>
      </c>
      <c r="AT334" s="27"/>
      <c r="AU334" s="52">
        <f>AVERAGE(AU333:AU333)</f>
        <v>0</v>
      </c>
      <c r="AV334" s="27"/>
      <c r="AW334" s="27"/>
      <c r="AX334" s="48"/>
      <c r="AY334" s="27"/>
      <c r="AZ334" s="27"/>
      <c r="BA334" s="67">
        <v>0</v>
      </c>
      <c r="BB334" s="27"/>
      <c r="BC334" s="23"/>
      <c r="BD334" s="25"/>
      <c r="BE334" s="25"/>
      <c r="BF334" s="25"/>
      <c r="BG334" s="25"/>
      <c r="BH334" s="92"/>
      <c r="BI334" s="26"/>
      <c r="BJ334" s="26"/>
      <c r="BK334" s="26"/>
      <c r="BL334" s="26"/>
      <c r="BM334" s="26"/>
      <c r="BN334" s="27"/>
      <c r="BO334" s="89">
        <f>AVERAGE(BO333:BO333)</f>
        <v>0</v>
      </c>
      <c r="BP334" s="89">
        <f>AVERAGE(BP333:BP333)</f>
        <v>0</v>
      </c>
      <c r="BQ334" s="89">
        <f>AVERAGE(BQ333:BQ333)</f>
        <v>0</v>
      </c>
      <c r="BR334" s="84">
        <v>3.3000000000000002E-2</v>
      </c>
      <c r="BS334" s="26"/>
      <c r="BT334" s="69">
        <v>0</v>
      </c>
      <c r="BU334" s="26"/>
      <c r="BV334" s="27"/>
      <c r="BW334" s="27"/>
      <c r="BX334" s="27"/>
      <c r="BY334" s="27"/>
      <c r="BZ334" s="23"/>
      <c r="CA334" s="71">
        <v>0</v>
      </c>
      <c r="CB334" s="71">
        <f>CC334</f>
        <v>0</v>
      </c>
      <c r="CC334" s="52">
        <f>AVERAGE(CC333:CC333)</f>
        <v>0</v>
      </c>
      <c r="CD334" s="25"/>
      <c r="CE334" s="25"/>
      <c r="CF334" s="25"/>
      <c r="CG334" s="23"/>
      <c r="CH334" s="25"/>
      <c r="CI334" s="25"/>
      <c r="CJ334" s="27"/>
      <c r="CK334" s="26"/>
      <c r="CL334" s="26"/>
      <c r="CM334" s="26"/>
      <c r="CN334" s="26"/>
      <c r="CO334" s="24"/>
      <c r="CP334" s="24"/>
      <c r="CQ334" s="25"/>
      <c r="CR334" s="24"/>
      <c r="CS334" s="25"/>
      <c r="CT334" s="24"/>
      <c r="CU334" s="25"/>
      <c r="CV334" s="25"/>
      <c r="CW334" s="25"/>
      <c r="CX334" s="26"/>
      <c r="CY334" s="26"/>
      <c r="CZ334" s="24"/>
      <c r="DA334" s="25"/>
      <c r="DB334" s="26"/>
      <c r="DC334" s="25"/>
      <c r="DD334" s="25"/>
      <c r="DE334" s="25"/>
      <c r="DF334" s="26"/>
      <c r="DG334" s="26"/>
      <c r="DH334" s="25"/>
      <c r="DI334" s="25"/>
      <c r="DJ334" s="25"/>
      <c r="DK334" s="25"/>
      <c r="DL334" s="25"/>
      <c r="DM334" s="26"/>
      <c r="DN334" s="26"/>
      <c r="DO334" s="25"/>
      <c r="DP334" s="27"/>
      <c r="DQ334" s="27"/>
      <c r="DR334" s="27"/>
      <c r="DS334" s="27"/>
      <c r="DT334" s="27"/>
      <c r="DU334" s="27"/>
      <c r="DV334" s="27"/>
      <c r="DW334" s="27"/>
      <c r="DX334" s="27"/>
      <c r="DY334" s="27"/>
      <c r="DZ334" s="27"/>
      <c r="EA334" s="27"/>
      <c r="EB334" s="27"/>
      <c r="EC334" s="27"/>
      <c r="ED334" s="27"/>
      <c r="EE334" s="27"/>
      <c r="EF334" s="27"/>
      <c r="EG334" s="27"/>
      <c r="EH334" s="20"/>
      <c r="EI334" s="20"/>
      <c r="EJ334" s="20"/>
      <c r="EK334" s="20"/>
      <c r="EL334" s="20"/>
      <c r="EM334" s="20"/>
      <c r="EN334" s="20"/>
      <c r="EO334" s="20"/>
      <c r="EP334" s="20"/>
    </row>
    <row r="335" spans="1:146" s="13" customFormat="1">
      <c r="A335" s="93"/>
      <c r="B335" s="94"/>
      <c r="C335" s="94"/>
      <c r="D335" s="94"/>
      <c r="E335" s="94"/>
      <c r="F335" s="94"/>
      <c r="G335" s="94"/>
      <c r="H335" s="95"/>
      <c r="I335" s="94"/>
      <c r="J335" s="96"/>
      <c r="K335" s="96"/>
      <c r="L335" s="94"/>
      <c r="M335" s="172"/>
      <c r="N335" s="94"/>
      <c r="O335" s="97"/>
      <c r="P335" s="84" t="s">
        <v>1349</v>
      </c>
      <c r="Q335" s="84" t="s">
        <v>1349</v>
      </c>
      <c r="R335" s="84" t="s">
        <v>1349</v>
      </c>
      <c r="S335" s="94"/>
      <c r="T335" s="94"/>
      <c r="U335" s="84"/>
      <c r="V335" s="94" t="s">
        <v>416</v>
      </c>
      <c r="W335" s="94" t="s">
        <v>416</v>
      </c>
      <c r="X335" s="85"/>
      <c r="Y335" s="85" t="s">
        <v>416</v>
      </c>
      <c r="Z335" s="94"/>
      <c r="AA335" s="94"/>
      <c r="AB335" s="94"/>
      <c r="AC335" s="94"/>
      <c r="AD335" s="94"/>
      <c r="AE335" s="84" t="s">
        <v>1218</v>
      </c>
      <c r="AF335" s="94"/>
      <c r="AG335" s="94" t="s">
        <v>647</v>
      </c>
      <c r="AH335" s="84" t="s">
        <v>1218</v>
      </c>
      <c r="AI335" s="84" t="s">
        <v>1218</v>
      </c>
      <c r="AJ335" s="84" t="s">
        <v>1218</v>
      </c>
      <c r="AK335" s="84" t="s">
        <v>1218</v>
      </c>
      <c r="AL335" s="48"/>
      <c r="AM335" s="48"/>
      <c r="AN335" s="48"/>
      <c r="AO335" s="84" t="s">
        <v>1218</v>
      </c>
      <c r="AP335" s="94"/>
      <c r="AQ335" s="94"/>
      <c r="AR335" s="94"/>
      <c r="AS335" s="94"/>
      <c r="AT335" s="94"/>
      <c r="AU335" s="94"/>
      <c r="AV335" s="94"/>
      <c r="AW335" s="94"/>
      <c r="AX335" s="94"/>
      <c r="AY335" s="94"/>
      <c r="AZ335" s="94"/>
      <c r="BA335" s="84" t="s">
        <v>1290</v>
      </c>
      <c r="BB335" s="94"/>
      <c r="BC335" s="94"/>
      <c r="BD335" s="94"/>
      <c r="BE335" s="94"/>
      <c r="BF335" s="94"/>
      <c r="BG335" s="94"/>
      <c r="BH335" s="94"/>
      <c r="BI335" s="94"/>
      <c r="BJ335" s="94"/>
      <c r="BK335" s="94"/>
      <c r="BL335" s="94"/>
      <c r="BM335" s="94"/>
      <c r="BN335" s="94"/>
      <c r="BO335" s="84" t="s">
        <v>1218</v>
      </c>
      <c r="BP335" s="84" t="s">
        <v>1218</v>
      </c>
      <c r="BQ335" s="84" t="s">
        <v>1218</v>
      </c>
      <c r="BR335" s="84" t="s">
        <v>1218</v>
      </c>
      <c r="BS335" s="94"/>
      <c r="BT335" s="84" t="s">
        <v>1290</v>
      </c>
      <c r="BU335" s="94"/>
      <c r="BV335" s="94"/>
      <c r="BW335" s="94"/>
      <c r="BX335" s="94"/>
      <c r="BY335" s="94"/>
      <c r="BZ335" s="94"/>
      <c r="CA335" s="84" t="s">
        <v>1290</v>
      </c>
      <c r="CB335" s="84" t="s">
        <v>1218</v>
      </c>
      <c r="CC335" s="94"/>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c r="DV335" s="48"/>
      <c r="DW335" s="48"/>
      <c r="DX335" s="48"/>
      <c r="DY335" s="48"/>
      <c r="DZ335" s="48"/>
      <c r="EA335" s="48"/>
      <c r="EB335" s="48"/>
      <c r="EC335" s="48"/>
      <c r="ED335" s="48"/>
      <c r="EE335" s="48"/>
      <c r="EF335" s="48"/>
      <c r="EG335" s="48"/>
    </row>
    <row r="336" spans="1:146" s="13" customFormat="1">
      <c r="A336" s="48" t="s">
        <v>1015</v>
      </c>
      <c r="B336" s="48">
        <v>1</v>
      </c>
      <c r="C336" s="48" t="s">
        <v>375</v>
      </c>
      <c r="D336" s="48" t="s">
        <v>389</v>
      </c>
      <c r="E336" s="48">
        <v>1</v>
      </c>
      <c r="F336" s="48" t="s">
        <v>1016</v>
      </c>
      <c r="G336" s="48" t="s">
        <v>1017</v>
      </c>
      <c r="H336" s="49" t="s">
        <v>501</v>
      </c>
      <c r="I336" s="48">
        <v>2</v>
      </c>
      <c r="J336" s="50" t="s">
        <v>441</v>
      </c>
      <c r="K336" s="50" t="s">
        <v>1018</v>
      </c>
      <c r="L336" s="48" t="s">
        <v>1019</v>
      </c>
      <c r="M336" s="51"/>
      <c r="N336" s="48">
        <v>3751</v>
      </c>
      <c r="O336" s="53">
        <v>896</v>
      </c>
      <c r="P336" s="87"/>
      <c r="Q336" s="87"/>
      <c r="R336" s="84">
        <v>0.4</v>
      </c>
      <c r="S336" s="48">
        <v>6.25</v>
      </c>
      <c r="T336" s="8">
        <f>U336/S336</f>
        <v>0</v>
      </c>
      <c r="U336" s="84">
        <v>0</v>
      </c>
      <c r="V336" s="48"/>
      <c r="W336" s="48"/>
      <c r="X336" s="85">
        <v>99.6</v>
      </c>
      <c r="Y336" s="85"/>
      <c r="Z336" s="48"/>
      <c r="AA336" s="48"/>
      <c r="AB336" s="48"/>
      <c r="AC336" s="48"/>
      <c r="AD336" s="48"/>
      <c r="AE336" s="84"/>
      <c r="AF336" s="48"/>
      <c r="AG336" s="48"/>
      <c r="AH336" s="84">
        <v>0</v>
      </c>
      <c r="AI336" s="84">
        <v>2</v>
      </c>
      <c r="AJ336" s="84">
        <v>0.3</v>
      </c>
      <c r="AK336" s="84"/>
      <c r="AL336" s="48"/>
      <c r="AM336" s="48"/>
      <c r="AN336" s="48"/>
      <c r="AO336" s="84"/>
      <c r="AP336" s="48"/>
      <c r="AQ336" s="48"/>
      <c r="AR336" s="48"/>
      <c r="AS336" s="48"/>
      <c r="AT336" s="48">
        <v>0</v>
      </c>
      <c r="AU336" s="48">
        <v>0</v>
      </c>
      <c r="AV336" s="48"/>
      <c r="AW336" s="48"/>
      <c r="AX336" s="48"/>
      <c r="AY336" s="48"/>
      <c r="AZ336" s="48"/>
      <c r="BA336" s="84"/>
      <c r="BB336" s="48"/>
      <c r="BC336" s="48"/>
      <c r="BD336" s="48"/>
      <c r="BE336" s="48"/>
      <c r="BF336" s="48"/>
      <c r="BG336" s="48"/>
      <c r="BH336" s="48"/>
      <c r="BI336" s="48"/>
      <c r="BJ336" s="48"/>
      <c r="BK336" s="48"/>
      <c r="BL336" s="48"/>
      <c r="BM336" s="48"/>
      <c r="BN336" s="48"/>
      <c r="BO336" s="84">
        <v>0.02</v>
      </c>
      <c r="BP336" s="84"/>
      <c r="BQ336" s="84"/>
      <c r="BR336" s="84"/>
      <c r="BS336" s="48"/>
      <c r="BT336" s="84"/>
      <c r="BU336" s="48"/>
      <c r="BV336" s="48"/>
      <c r="BW336" s="48"/>
      <c r="BX336" s="48"/>
      <c r="BY336" s="48"/>
      <c r="BZ336" s="48"/>
      <c r="CA336" s="84"/>
      <c r="CB336" s="84"/>
      <c r="CC336" s="48">
        <v>0</v>
      </c>
      <c r="CD336" s="48"/>
      <c r="CE336" s="48"/>
      <c r="CF336" s="48"/>
      <c r="CG336" s="48"/>
      <c r="CH336" s="48"/>
      <c r="CI336" s="48"/>
      <c r="CJ336" s="48"/>
      <c r="CK336" s="48"/>
      <c r="CL336" s="48"/>
      <c r="CM336" s="48"/>
      <c r="CN336" s="48"/>
      <c r="CO336" s="48"/>
      <c r="CP336" s="48"/>
      <c r="CQ336" s="48"/>
      <c r="CR336" s="48"/>
      <c r="CS336" s="48"/>
      <c r="CT336" s="48"/>
      <c r="CU336" s="48"/>
      <c r="CV336" s="48"/>
      <c r="CW336" s="48"/>
      <c r="CX336" s="48"/>
      <c r="CY336" s="48"/>
      <c r="CZ336" s="48"/>
      <c r="DA336" s="48"/>
      <c r="DB336" s="48"/>
      <c r="DC336" s="48"/>
      <c r="DD336" s="48"/>
      <c r="DE336" s="48"/>
      <c r="DF336" s="48"/>
      <c r="DG336" s="48"/>
      <c r="DH336" s="48"/>
      <c r="DI336" s="48"/>
      <c r="DJ336" s="48"/>
      <c r="DK336" s="48"/>
      <c r="DL336" s="48"/>
      <c r="DM336" s="48"/>
      <c r="DN336" s="48"/>
      <c r="DO336" s="48"/>
      <c r="DP336" s="48"/>
      <c r="DQ336" s="48"/>
      <c r="DR336" s="48"/>
      <c r="DS336" s="48"/>
      <c r="DT336" s="48"/>
      <c r="DU336" s="48"/>
      <c r="DV336" s="48"/>
      <c r="DW336" s="48"/>
      <c r="DX336" s="48"/>
      <c r="DY336" s="48"/>
      <c r="DZ336" s="48"/>
      <c r="EA336" s="48"/>
      <c r="EB336" s="48"/>
      <c r="EC336" s="48"/>
      <c r="ED336" s="48"/>
      <c r="EE336" s="48"/>
      <c r="EF336" s="48"/>
      <c r="EG336" s="48"/>
    </row>
    <row r="337" spans="1:146" s="13" customFormat="1">
      <c r="A337" s="48" t="s">
        <v>1015</v>
      </c>
      <c r="B337" s="48">
        <v>2</v>
      </c>
      <c r="C337" s="48" t="s">
        <v>375</v>
      </c>
      <c r="D337" s="48" t="s">
        <v>389</v>
      </c>
      <c r="E337" s="48">
        <v>1</v>
      </c>
      <c r="F337" s="48" t="s">
        <v>1016</v>
      </c>
      <c r="G337" s="48" t="s">
        <v>1020</v>
      </c>
      <c r="H337" s="48"/>
      <c r="I337" s="48">
        <v>1</v>
      </c>
      <c r="J337" s="50" t="s">
        <v>651</v>
      </c>
      <c r="K337" s="50">
        <v>163</v>
      </c>
      <c r="L337" s="48" t="s">
        <v>1021</v>
      </c>
      <c r="M337" s="51"/>
      <c r="N337" s="48">
        <v>3700</v>
      </c>
      <c r="O337" s="53">
        <v>900</v>
      </c>
      <c r="P337" s="87"/>
      <c r="Q337" s="87"/>
      <c r="R337" s="84"/>
      <c r="S337" s="48">
        <v>6.25</v>
      </c>
      <c r="T337" s="8">
        <f>U337/S337</f>
        <v>0</v>
      </c>
      <c r="U337" s="84"/>
      <c r="V337" s="48"/>
      <c r="W337" s="48"/>
      <c r="X337" s="85">
        <v>100</v>
      </c>
      <c r="Y337" s="85"/>
      <c r="Z337" s="48"/>
      <c r="AA337" s="48"/>
      <c r="AB337" s="48"/>
      <c r="AC337" s="48"/>
      <c r="AD337" s="48"/>
      <c r="AE337" s="84"/>
      <c r="AF337" s="48"/>
      <c r="AG337" s="48"/>
      <c r="AH337" s="84"/>
      <c r="AI337" s="84"/>
      <c r="AJ337" s="84"/>
      <c r="AK337" s="84"/>
      <c r="AL337" s="48"/>
      <c r="AM337" s="48"/>
      <c r="AN337" s="48"/>
      <c r="AO337" s="84"/>
      <c r="AP337" s="48"/>
      <c r="AQ337" s="48"/>
      <c r="AR337" s="48"/>
      <c r="AS337" s="48"/>
      <c r="AT337" s="48"/>
      <c r="AU337" s="48"/>
      <c r="AV337" s="48"/>
      <c r="AW337" s="48"/>
      <c r="AX337" s="48"/>
      <c r="AY337" s="48"/>
      <c r="AZ337" s="48"/>
      <c r="BA337" s="84"/>
      <c r="BB337" s="48"/>
      <c r="BC337" s="48"/>
      <c r="BD337" s="48"/>
      <c r="BE337" s="48"/>
      <c r="BF337" s="48"/>
      <c r="BG337" s="48"/>
      <c r="BH337" s="48"/>
      <c r="BI337" s="48"/>
      <c r="BJ337" s="48"/>
      <c r="BK337" s="48"/>
      <c r="BL337" s="48"/>
      <c r="BM337" s="48"/>
      <c r="BN337" s="48"/>
      <c r="BO337" s="84"/>
      <c r="BP337" s="84"/>
      <c r="BQ337" s="84"/>
      <c r="BR337" s="84"/>
      <c r="BS337" s="48"/>
      <c r="BT337" s="84"/>
      <c r="BU337" s="48"/>
      <c r="BV337" s="48"/>
      <c r="BW337" s="48"/>
      <c r="BX337" s="48"/>
      <c r="BY337" s="48"/>
      <c r="BZ337" s="48"/>
      <c r="CA337" s="84"/>
      <c r="CB337" s="84"/>
      <c r="CC337" s="48"/>
      <c r="CD337" s="48"/>
      <c r="CE337" s="48"/>
      <c r="CF337" s="48"/>
      <c r="CG337" s="48"/>
      <c r="CH337" s="48"/>
      <c r="CI337" s="48"/>
      <c r="CJ337" s="48"/>
      <c r="CK337" s="48"/>
      <c r="CL337" s="48"/>
      <c r="CM337" s="48"/>
      <c r="CN337" s="48"/>
      <c r="CO337" s="48"/>
      <c r="CP337" s="48"/>
      <c r="CQ337" s="48"/>
      <c r="CR337" s="48"/>
      <c r="CS337" s="48"/>
      <c r="CT337" s="48"/>
      <c r="CU337" s="48"/>
      <c r="CV337" s="48"/>
      <c r="CW337" s="48"/>
      <c r="CX337" s="48"/>
      <c r="CY337" s="48"/>
      <c r="CZ337" s="48"/>
      <c r="DA337" s="48"/>
      <c r="DB337" s="48"/>
      <c r="DC337" s="48"/>
      <c r="DD337" s="48"/>
      <c r="DE337" s="48"/>
      <c r="DF337" s="48"/>
      <c r="DG337" s="48"/>
      <c r="DH337" s="48"/>
      <c r="DI337" s="48"/>
      <c r="DJ337" s="48"/>
      <c r="DK337" s="48"/>
      <c r="DL337" s="48"/>
      <c r="DM337" s="48"/>
      <c r="DN337" s="48"/>
      <c r="DO337" s="48"/>
      <c r="DP337" s="48"/>
      <c r="DQ337" s="48"/>
      <c r="DR337" s="48"/>
      <c r="DS337" s="48"/>
      <c r="DT337" s="48"/>
      <c r="DU337" s="48"/>
      <c r="DV337" s="48"/>
      <c r="DW337" s="48"/>
      <c r="DX337" s="48"/>
      <c r="DY337" s="48"/>
      <c r="DZ337" s="48"/>
      <c r="EA337" s="48"/>
      <c r="EB337" s="48"/>
      <c r="EC337" s="48"/>
      <c r="ED337" s="48"/>
      <c r="EE337" s="48"/>
      <c r="EF337" s="48"/>
      <c r="EG337" s="48"/>
    </row>
    <row r="338" spans="1:146" s="13" customFormat="1">
      <c r="A338" s="48" t="s">
        <v>1015</v>
      </c>
      <c r="B338" s="48">
        <v>3</v>
      </c>
      <c r="C338" s="48" t="s">
        <v>375</v>
      </c>
      <c r="D338" s="48" t="s">
        <v>389</v>
      </c>
      <c r="E338" s="48">
        <v>1</v>
      </c>
      <c r="F338" s="48" t="s">
        <v>1016</v>
      </c>
      <c r="G338" s="48" t="s">
        <v>1020</v>
      </c>
      <c r="H338" s="48"/>
      <c r="I338" s="48">
        <v>1</v>
      </c>
      <c r="J338" s="50" t="s">
        <v>653</v>
      </c>
      <c r="K338" s="50">
        <v>4002</v>
      </c>
      <c r="L338" s="48" t="s">
        <v>1021</v>
      </c>
      <c r="M338" s="51"/>
      <c r="N338" s="48">
        <v>3774</v>
      </c>
      <c r="O338" s="53">
        <v>902</v>
      </c>
      <c r="P338" s="87"/>
      <c r="Q338" s="87"/>
      <c r="R338" s="84">
        <v>0</v>
      </c>
      <c r="S338" s="48">
        <v>6.25</v>
      </c>
      <c r="T338" s="8">
        <f>U338/S338</f>
        <v>0</v>
      </c>
      <c r="U338" s="84">
        <v>0</v>
      </c>
      <c r="V338" s="48"/>
      <c r="W338" s="48"/>
      <c r="X338" s="85">
        <v>100</v>
      </c>
      <c r="Y338" s="85"/>
      <c r="Z338" s="48"/>
      <c r="AA338" s="48"/>
      <c r="AB338" s="48"/>
      <c r="AC338" s="48"/>
      <c r="AD338" s="48"/>
      <c r="AE338" s="84"/>
      <c r="AF338" s="48">
        <v>0</v>
      </c>
      <c r="AG338" s="48"/>
      <c r="AH338" s="84">
        <v>0</v>
      </c>
      <c r="AI338" s="84">
        <v>0</v>
      </c>
      <c r="AJ338" s="84">
        <v>0</v>
      </c>
      <c r="AK338" s="84">
        <v>0.11</v>
      </c>
      <c r="AL338" s="48"/>
      <c r="AM338" s="48"/>
      <c r="AN338" s="48"/>
      <c r="AO338" s="84"/>
      <c r="AP338" s="48">
        <v>0</v>
      </c>
      <c r="AQ338" s="48"/>
      <c r="AR338" s="48">
        <v>0</v>
      </c>
      <c r="AS338" s="48"/>
      <c r="AT338" s="48"/>
      <c r="AU338" s="48"/>
      <c r="AV338" s="48"/>
      <c r="AW338" s="48"/>
      <c r="AX338" s="48"/>
      <c r="AY338" s="48"/>
      <c r="AZ338" s="48"/>
      <c r="BA338" s="84"/>
      <c r="BB338" s="48"/>
      <c r="BC338" s="48"/>
      <c r="BD338" s="48"/>
      <c r="BE338" s="48"/>
      <c r="BF338" s="48"/>
      <c r="BG338" s="48"/>
      <c r="BH338" s="48"/>
      <c r="BI338" s="48"/>
      <c r="BJ338" s="48"/>
      <c r="BK338" s="48"/>
      <c r="BL338" s="48"/>
      <c r="BM338" s="48"/>
      <c r="BN338" s="48"/>
      <c r="BO338" s="84">
        <v>0</v>
      </c>
      <c r="BP338" s="84">
        <v>0</v>
      </c>
      <c r="BQ338" s="84">
        <v>0</v>
      </c>
      <c r="BR338" s="84"/>
      <c r="BS338" s="48">
        <v>0</v>
      </c>
      <c r="BT338" s="84"/>
      <c r="BU338" s="48"/>
      <c r="BV338" s="48">
        <v>0</v>
      </c>
      <c r="BW338" s="48">
        <v>0</v>
      </c>
      <c r="BX338" s="48">
        <v>0</v>
      </c>
      <c r="BY338" s="48">
        <v>0</v>
      </c>
      <c r="BZ338" s="48"/>
      <c r="CA338" s="84">
        <v>0</v>
      </c>
      <c r="CB338" s="84"/>
      <c r="CC338" s="48">
        <v>0</v>
      </c>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c r="DV338" s="48"/>
      <c r="DW338" s="48"/>
      <c r="DX338" s="48"/>
      <c r="DY338" s="48"/>
      <c r="DZ338" s="48"/>
      <c r="EA338" s="48"/>
      <c r="EB338" s="48"/>
      <c r="EC338" s="48"/>
      <c r="ED338" s="48"/>
      <c r="EE338" s="48"/>
      <c r="EF338" s="48"/>
      <c r="EG338" s="48"/>
    </row>
    <row r="339" spans="1:146" s="19" customFormat="1" ht="14.25" customHeight="1">
      <c r="A339" s="86" t="s">
        <v>1015</v>
      </c>
      <c r="B339" s="48" t="s">
        <v>646</v>
      </c>
      <c r="C339" s="48"/>
      <c r="D339" s="48"/>
      <c r="E339" s="48">
        <v>1</v>
      </c>
      <c r="F339" s="48" t="s">
        <v>1016</v>
      </c>
      <c r="G339" s="48" t="s">
        <v>1020</v>
      </c>
      <c r="H339" s="49" t="s">
        <v>501</v>
      </c>
      <c r="I339" s="48"/>
      <c r="J339" s="50"/>
      <c r="K339" s="50"/>
      <c r="L339" s="48"/>
      <c r="M339" s="51">
        <f>R339+U339+X339+Y339+AE339+AG339+AH339</f>
        <v>100</v>
      </c>
      <c r="N339" s="52">
        <f>AVERAGE(N336:N338)</f>
        <v>3741.6666666666665</v>
      </c>
      <c r="O339" s="53">
        <f>AVERAGE(O336:O338)</f>
        <v>899.33333333333337</v>
      </c>
      <c r="P339" s="87">
        <f>U339*17+X339*37+Y339*17+AG339*29+AE339*8</f>
        <v>3693.9333333333334</v>
      </c>
      <c r="Q339" s="87">
        <f>(U339*4)+(X339*9)+(Y339*4)+(AG339*7)+(AE339*2)</f>
        <v>898.5333333333333</v>
      </c>
      <c r="R339" s="88">
        <f>AVERAGE(R336:R338)</f>
        <v>0.2</v>
      </c>
      <c r="S339" s="48">
        <v>6.25</v>
      </c>
      <c r="T339" s="52">
        <f>AVERAGE(T336:T338)</f>
        <v>0</v>
      </c>
      <c r="U339" s="89">
        <f>S339*T339</f>
        <v>0</v>
      </c>
      <c r="V339" s="52">
        <v>0</v>
      </c>
      <c r="W339" s="7">
        <f>U339</f>
        <v>0</v>
      </c>
      <c r="X339" s="98">
        <f>AVERAGE(X336:X338)</f>
        <v>99.866666666666674</v>
      </c>
      <c r="Y339" s="66">
        <f>100-R339-U339-X339-AE339-AH339</f>
        <v>-6.6666666666677088E-2</v>
      </c>
      <c r="Z339" s="52"/>
      <c r="AA339" s="23"/>
      <c r="AB339" s="23"/>
      <c r="AC339" s="23"/>
      <c r="AD339" s="23"/>
      <c r="AE339" s="88">
        <f>AF339</f>
        <v>0</v>
      </c>
      <c r="AF339" s="51">
        <f>AVERAGE(AF336:AF338)</f>
        <v>0</v>
      </c>
      <c r="AG339" s="23">
        <v>0</v>
      </c>
      <c r="AH339" s="88">
        <f>AVERAGE(AH336:AH338)</f>
        <v>0</v>
      </c>
      <c r="AI339" s="88">
        <f>AVERAGE(AI336:AI338)</f>
        <v>1</v>
      </c>
      <c r="AJ339" s="88">
        <f>AVERAGE(AJ336:AJ338)</f>
        <v>0.15</v>
      </c>
      <c r="AK339" s="88">
        <f>AVERAGE(AK336:AK338)</f>
        <v>0.11</v>
      </c>
      <c r="AL339" s="52"/>
      <c r="AM339" s="52"/>
      <c r="AN339" s="26"/>
      <c r="AO339" s="89">
        <f>AR339+(AS339/12)</f>
        <v>0</v>
      </c>
      <c r="AP339" s="27"/>
      <c r="AQ339" s="52"/>
      <c r="AR339" s="52">
        <f>AVERAGE(AR336:AR338)</f>
        <v>0</v>
      </c>
      <c r="AS339" s="52">
        <f>AU339</f>
        <v>0</v>
      </c>
      <c r="AT339" s="27"/>
      <c r="AU339" s="52">
        <f>AVERAGE(AU336:AU338)</f>
        <v>0</v>
      </c>
      <c r="AV339" s="27"/>
      <c r="AW339" s="27"/>
      <c r="AX339" s="48"/>
      <c r="AY339" s="27"/>
      <c r="AZ339" s="27"/>
      <c r="BA339" s="67">
        <v>102</v>
      </c>
      <c r="BB339" s="27"/>
      <c r="BC339" s="23"/>
      <c r="BD339" s="25"/>
      <c r="BE339" s="25"/>
      <c r="BF339" s="25"/>
      <c r="BG339" s="25"/>
      <c r="BH339" s="92"/>
      <c r="BI339" s="26"/>
      <c r="BJ339" s="26"/>
      <c r="BK339" s="26"/>
      <c r="BL339" s="26"/>
      <c r="BM339" s="26"/>
      <c r="BN339" s="27"/>
      <c r="BO339" s="89">
        <f>AVERAGE(BO336:BO338)</f>
        <v>0.01</v>
      </c>
      <c r="BP339" s="89">
        <f>AVERAGE(BP336:BP338)</f>
        <v>0</v>
      </c>
      <c r="BQ339" s="89">
        <f>AVERAGE(BQ336:BQ338)</f>
        <v>0</v>
      </c>
      <c r="BR339" s="89">
        <v>0</v>
      </c>
      <c r="BS339" s="48"/>
      <c r="BT339" s="84">
        <v>0</v>
      </c>
      <c r="BU339" s="26"/>
      <c r="BV339" s="48"/>
      <c r="BW339" s="48"/>
      <c r="BX339" s="48"/>
      <c r="BY339" s="48"/>
      <c r="BZ339" s="23"/>
      <c r="CA339" s="71">
        <v>0</v>
      </c>
      <c r="CB339" s="71">
        <f>CC339</f>
        <v>0</v>
      </c>
      <c r="CC339" s="52">
        <f>AVERAGE(CC336:CC338)</f>
        <v>0</v>
      </c>
      <c r="CD339" s="25"/>
      <c r="CE339" s="25"/>
      <c r="CF339" s="25"/>
      <c r="CG339" s="23"/>
      <c r="CH339" s="25"/>
      <c r="CI339" s="25"/>
      <c r="CJ339" s="27"/>
      <c r="CK339" s="26"/>
      <c r="CL339" s="26"/>
      <c r="CM339" s="26"/>
      <c r="CN339" s="26"/>
      <c r="CO339" s="24"/>
      <c r="CP339" s="24"/>
      <c r="CQ339" s="25"/>
      <c r="CR339" s="24"/>
      <c r="CS339" s="25"/>
      <c r="CT339" s="24"/>
      <c r="CU339" s="25"/>
      <c r="CV339" s="25"/>
      <c r="CW339" s="25"/>
      <c r="CX339" s="26"/>
      <c r="CY339" s="26"/>
      <c r="CZ339" s="24"/>
      <c r="DA339" s="25"/>
      <c r="DB339" s="26"/>
      <c r="DC339" s="25"/>
      <c r="DD339" s="25"/>
      <c r="DE339" s="25"/>
      <c r="DF339" s="26"/>
      <c r="DG339" s="26"/>
      <c r="DH339" s="25"/>
      <c r="DI339" s="25"/>
      <c r="DJ339" s="25"/>
      <c r="DK339" s="25"/>
      <c r="DL339" s="25"/>
      <c r="DM339" s="26"/>
      <c r="DN339" s="26"/>
      <c r="DO339" s="25"/>
      <c r="DP339" s="27"/>
      <c r="DQ339" s="27"/>
      <c r="DR339" s="27"/>
      <c r="DS339" s="27"/>
      <c r="DT339" s="27"/>
      <c r="DU339" s="27"/>
      <c r="DV339" s="27"/>
      <c r="DW339" s="27"/>
      <c r="DX339" s="27"/>
      <c r="DY339" s="27"/>
      <c r="DZ339" s="27"/>
      <c r="EA339" s="27"/>
      <c r="EB339" s="27"/>
      <c r="EC339" s="27"/>
      <c r="ED339" s="27"/>
      <c r="EE339" s="27"/>
      <c r="EF339" s="27"/>
      <c r="EG339" s="27"/>
      <c r="EH339" s="20"/>
      <c r="EI339" s="20"/>
      <c r="EJ339" s="20"/>
      <c r="EK339" s="20"/>
      <c r="EL339" s="20"/>
      <c r="EM339" s="20"/>
      <c r="EN339" s="20"/>
      <c r="EO339" s="20"/>
      <c r="EP339" s="20"/>
    </row>
    <row r="340" spans="1:146" s="13" customFormat="1">
      <c r="A340" s="93"/>
      <c r="B340" s="94"/>
      <c r="C340" s="94"/>
      <c r="D340" s="94"/>
      <c r="E340" s="94"/>
      <c r="F340" s="94"/>
      <c r="G340" s="94"/>
      <c r="H340" s="95"/>
      <c r="I340" s="94"/>
      <c r="J340" s="96"/>
      <c r="K340" s="96"/>
      <c r="L340" s="94"/>
      <c r="M340" s="172"/>
      <c r="N340" s="94"/>
      <c r="O340" s="97"/>
      <c r="P340" s="84" t="s">
        <v>1349</v>
      </c>
      <c r="Q340" s="84" t="s">
        <v>1349</v>
      </c>
      <c r="R340" s="84" t="s">
        <v>1349</v>
      </c>
      <c r="S340" s="94"/>
      <c r="T340" s="94"/>
      <c r="U340" s="84"/>
      <c r="V340" s="94" t="s">
        <v>416</v>
      </c>
      <c r="W340" s="94" t="s">
        <v>416</v>
      </c>
      <c r="X340" s="85"/>
      <c r="Y340" s="85" t="s">
        <v>301</v>
      </c>
      <c r="Z340" s="48"/>
      <c r="AA340" s="48"/>
      <c r="AB340" s="48"/>
      <c r="AC340" s="48"/>
      <c r="AD340" s="48"/>
      <c r="AE340" s="84" t="s">
        <v>1219</v>
      </c>
      <c r="AF340" s="94"/>
      <c r="AG340" s="94" t="s">
        <v>647</v>
      </c>
      <c r="AH340" s="84" t="s">
        <v>648</v>
      </c>
      <c r="AI340" s="84" t="s">
        <v>648</v>
      </c>
      <c r="AJ340" s="84" t="s">
        <v>648</v>
      </c>
      <c r="AK340" s="84" t="s">
        <v>1219</v>
      </c>
      <c r="AL340" s="48"/>
      <c r="AM340" s="48"/>
      <c r="AN340" s="48"/>
      <c r="AO340" s="84" t="s">
        <v>1219</v>
      </c>
      <c r="AP340" s="94"/>
      <c r="AQ340" s="94"/>
      <c r="AR340" s="94"/>
      <c r="AS340" s="94" t="s">
        <v>301</v>
      </c>
      <c r="AT340" s="94"/>
      <c r="AU340" s="94"/>
      <c r="AV340" s="48"/>
      <c r="AW340" s="48"/>
      <c r="AX340" s="48"/>
      <c r="AY340" s="48"/>
      <c r="AZ340" s="48"/>
      <c r="BA340" s="84" t="s">
        <v>1291</v>
      </c>
      <c r="BB340" s="94"/>
      <c r="BC340" s="94"/>
      <c r="BD340" s="48"/>
      <c r="BE340" s="48"/>
      <c r="BF340" s="48"/>
      <c r="BG340" s="48"/>
      <c r="BH340" s="48"/>
      <c r="BI340" s="48"/>
      <c r="BJ340" s="48"/>
      <c r="BK340" s="48"/>
      <c r="BL340" s="48"/>
      <c r="BM340" s="48"/>
      <c r="BN340" s="48"/>
      <c r="BO340" s="84" t="s">
        <v>301</v>
      </c>
      <c r="BP340" s="84" t="s">
        <v>301</v>
      </c>
      <c r="BQ340" s="84" t="s">
        <v>1219</v>
      </c>
      <c r="BR340" s="84" t="s">
        <v>1291</v>
      </c>
      <c r="BS340" s="94"/>
      <c r="BT340" s="84" t="s">
        <v>1291</v>
      </c>
      <c r="BU340" s="94"/>
      <c r="BV340" s="94"/>
      <c r="BW340" s="94"/>
      <c r="BX340" s="94"/>
      <c r="BY340" s="94"/>
      <c r="BZ340" s="94"/>
      <c r="CA340" s="84" t="s">
        <v>1291</v>
      </c>
      <c r="CB340" s="84" t="s">
        <v>301</v>
      </c>
      <c r="CC340" s="94"/>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row>
    <row r="341" spans="1:146" s="13" customFormat="1">
      <c r="A341" s="48" t="s">
        <v>1022</v>
      </c>
      <c r="B341" s="48">
        <v>1</v>
      </c>
      <c r="C341" s="48" t="s">
        <v>375</v>
      </c>
      <c r="D341" s="48" t="s">
        <v>389</v>
      </c>
      <c r="E341" s="48">
        <v>1</v>
      </c>
      <c r="F341" s="48" t="s">
        <v>1023</v>
      </c>
      <c r="G341" s="48" t="s">
        <v>1024</v>
      </c>
      <c r="H341" s="49" t="s">
        <v>1008</v>
      </c>
      <c r="I341" s="48">
        <v>1</v>
      </c>
      <c r="J341" s="50" t="s">
        <v>439</v>
      </c>
      <c r="K341" s="50" t="s">
        <v>1025</v>
      </c>
      <c r="L341" s="48" t="s">
        <v>1026</v>
      </c>
      <c r="M341" s="51"/>
      <c r="N341" s="48"/>
      <c r="O341" s="53">
        <v>37</v>
      </c>
      <c r="P341" s="87"/>
      <c r="Q341" s="87"/>
      <c r="R341" s="84">
        <v>89.7</v>
      </c>
      <c r="S341" s="48">
        <v>6.25</v>
      </c>
      <c r="T341" s="8">
        <f>U341/S341</f>
        <v>1.6E-2</v>
      </c>
      <c r="U341" s="84">
        <v>0.1</v>
      </c>
      <c r="V341" s="48"/>
      <c r="W341" s="48"/>
      <c r="X341" s="85">
        <v>0.3</v>
      </c>
      <c r="Y341" s="85"/>
      <c r="Z341" s="48"/>
      <c r="AA341" s="48"/>
      <c r="AB341" s="48"/>
      <c r="AC341" s="48"/>
      <c r="AD341" s="48"/>
      <c r="AE341" s="84"/>
      <c r="AF341" s="48"/>
      <c r="AG341" s="48"/>
      <c r="AH341" s="84">
        <v>0.4</v>
      </c>
      <c r="AI341" s="84">
        <v>15</v>
      </c>
      <c r="AJ341" s="84">
        <v>0.1</v>
      </c>
      <c r="AK341" s="84"/>
      <c r="AL341" s="48"/>
      <c r="AM341" s="48"/>
      <c r="AN341" s="48"/>
      <c r="AO341" s="84"/>
      <c r="AP341" s="48"/>
      <c r="AQ341" s="48"/>
      <c r="AR341" s="48"/>
      <c r="AS341" s="48"/>
      <c r="AT341" s="48"/>
      <c r="AU341" s="48"/>
      <c r="AV341" s="48"/>
      <c r="AW341" s="48"/>
      <c r="AX341" s="48"/>
      <c r="AY341" s="48"/>
      <c r="AZ341" s="48"/>
      <c r="BA341" s="84"/>
      <c r="BB341" s="48"/>
      <c r="BC341" s="48"/>
      <c r="BD341" s="48"/>
      <c r="BE341" s="48"/>
      <c r="BF341" s="48"/>
      <c r="BG341" s="48"/>
      <c r="BH341" s="48"/>
      <c r="BI341" s="48"/>
      <c r="BJ341" s="48"/>
      <c r="BK341" s="48"/>
      <c r="BL341" s="48"/>
      <c r="BM341" s="48"/>
      <c r="BN341" s="48"/>
      <c r="BO341" s="84">
        <v>0.03</v>
      </c>
      <c r="BP341" s="84">
        <v>5.7000000000000002E-2</v>
      </c>
      <c r="BQ341" s="84"/>
      <c r="BR341" s="84"/>
      <c r="BS341" s="48"/>
      <c r="BT341" s="84"/>
      <c r="BU341" s="48"/>
      <c r="BV341" s="48"/>
      <c r="BW341" s="48"/>
      <c r="BX341" s="48"/>
      <c r="BY341" s="48"/>
      <c r="BZ341" s="48"/>
      <c r="CA341" s="84"/>
      <c r="CB341" s="84"/>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row>
    <row r="342" spans="1:146" s="19" customFormat="1" ht="14.25" customHeight="1">
      <c r="A342" s="86" t="s">
        <v>1022</v>
      </c>
      <c r="B342" s="48" t="s">
        <v>646</v>
      </c>
      <c r="C342" s="48"/>
      <c r="D342" s="48"/>
      <c r="E342" s="48">
        <v>1</v>
      </c>
      <c r="F342" s="48" t="s">
        <v>1023</v>
      </c>
      <c r="G342" s="48" t="s">
        <v>1024</v>
      </c>
      <c r="H342" s="49" t="s">
        <v>1008</v>
      </c>
      <c r="I342" s="48"/>
      <c r="J342" s="50"/>
      <c r="K342" s="50"/>
      <c r="L342" s="48"/>
      <c r="M342" s="51">
        <f>R342+U342+X342+Y342+AE342+AG342+AH342</f>
        <v>99.999999999999986</v>
      </c>
      <c r="N342" s="52"/>
      <c r="O342" s="53">
        <f>AVERAGE(O341:O341)</f>
        <v>37</v>
      </c>
      <c r="P342" s="87">
        <f>U342*17+X342*37+Y342*17+AG342*29+AE342*8</f>
        <v>164.39999999999998</v>
      </c>
      <c r="Q342" s="87">
        <f>(U342*4)+(X342*9)+(Y342*4)+(AG342*7)+(AE342*2)</f>
        <v>38.899999999999991</v>
      </c>
      <c r="R342" s="88">
        <f>AVERAGE(R341:R341)</f>
        <v>89.7</v>
      </c>
      <c r="S342" s="48">
        <v>6.25</v>
      </c>
      <c r="T342" s="52">
        <f>AVERAGE(T341:T341)</f>
        <v>1.6E-2</v>
      </c>
      <c r="U342" s="89">
        <f>S342*T342</f>
        <v>0.1</v>
      </c>
      <c r="V342" s="52">
        <f>U342</f>
        <v>0.1</v>
      </c>
      <c r="W342" s="7">
        <v>0</v>
      </c>
      <c r="X342" s="98">
        <f>AVERAGE(X341:X341)</f>
        <v>0.3</v>
      </c>
      <c r="Y342" s="66">
        <f>100-R342-U342-X342-AE342-AH342</f>
        <v>8.3999999999999968</v>
      </c>
      <c r="Z342" s="52"/>
      <c r="AA342" s="23"/>
      <c r="AB342" s="23"/>
      <c r="AC342" s="23"/>
      <c r="AD342" s="23"/>
      <c r="AE342" s="88">
        <f>AF342</f>
        <v>1.1000000000000001</v>
      </c>
      <c r="AF342" s="51">
        <v>1.1000000000000001</v>
      </c>
      <c r="AG342" s="23">
        <v>0</v>
      </c>
      <c r="AH342" s="88">
        <f>AVERAGE(AH341:AH341)</f>
        <v>0.4</v>
      </c>
      <c r="AI342" s="88">
        <f>AVERAGE(AI341:AI341)</f>
        <v>15</v>
      </c>
      <c r="AJ342" s="88">
        <f>AVERAGE(AJ341:AJ341)</f>
        <v>0.1</v>
      </c>
      <c r="AK342" s="88">
        <v>0.1</v>
      </c>
      <c r="AL342" s="52"/>
      <c r="AM342" s="52"/>
      <c r="AN342" s="26"/>
      <c r="AO342" s="89">
        <v>0</v>
      </c>
      <c r="AP342" s="27"/>
      <c r="AQ342" s="52"/>
      <c r="AR342" s="52"/>
      <c r="AS342" s="52"/>
      <c r="AT342" s="27"/>
      <c r="AU342" s="52"/>
      <c r="AV342" s="27"/>
      <c r="AW342" s="27"/>
      <c r="AX342" s="48"/>
      <c r="AY342" s="27"/>
      <c r="AZ342" s="27"/>
      <c r="BA342" s="67">
        <f>BA341</f>
        <v>0</v>
      </c>
      <c r="BB342" s="27"/>
      <c r="BC342" s="23"/>
      <c r="BD342" s="25"/>
      <c r="BE342" s="25"/>
      <c r="BF342" s="25"/>
      <c r="BG342" s="25"/>
      <c r="BH342" s="92"/>
      <c r="BI342" s="26"/>
      <c r="BJ342" s="26"/>
      <c r="BK342" s="26"/>
      <c r="BL342" s="26"/>
      <c r="BM342" s="26"/>
      <c r="BN342" s="27"/>
      <c r="BO342" s="89">
        <f>AVERAGE(BO341:BO341)</f>
        <v>0.03</v>
      </c>
      <c r="BP342" s="89">
        <f>AVERAGE(BP341:BP341)</f>
        <v>5.7000000000000002E-2</v>
      </c>
      <c r="BQ342" s="89">
        <v>0.08</v>
      </c>
      <c r="BR342" s="84">
        <v>3.2000000000000001E-2</v>
      </c>
      <c r="BS342" s="26">
        <v>3.2000000000000001E-2</v>
      </c>
      <c r="BT342" s="70">
        <v>3</v>
      </c>
      <c r="BU342" s="26"/>
      <c r="BV342" s="27">
        <v>3</v>
      </c>
      <c r="BW342" s="27">
        <v>0</v>
      </c>
      <c r="BX342" s="27">
        <v>3</v>
      </c>
      <c r="BY342" s="27">
        <v>3</v>
      </c>
      <c r="BZ342" s="23"/>
      <c r="CA342" s="71">
        <v>0</v>
      </c>
      <c r="CB342" s="71">
        <f>CC342</f>
        <v>2.4</v>
      </c>
      <c r="CC342" s="52">
        <v>2.4</v>
      </c>
      <c r="CD342" s="25"/>
      <c r="CE342" s="25"/>
      <c r="CF342" s="25"/>
      <c r="CG342" s="23"/>
      <c r="CH342" s="25"/>
      <c r="CI342" s="25"/>
      <c r="CJ342" s="27"/>
      <c r="CK342" s="26"/>
      <c r="CL342" s="26"/>
      <c r="CM342" s="26"/>
      <c r="CN342" s="26"/>
      <c r="CO342" s="24"/>
      <c r="CP342" s="24"/>
      <c r="CQ342" s="25"/>
      <c r="CR342" s="24"/>
      <c r="CS342" s="25"/>
      <c r="CT342" s="24"/>
      <c r="CU342" s="25"/>
      <c r="CV342" s="25"/>
      <c r="CW342" s="25"/>
      <c r="CX342" s="26"/>
      <c r="CY342" s="26"/>
      <c r="CZ342" s="24"/>
      <c r="DA342" s="25"/>
      <c r="DB342" s="26"/>
      <c r="DC342" s="25"/>
      <c r="DD342" s="25"/>
      <c r="DE342" s="25"/>
      <c r="DF342" s="26"/>
      <c r="DG342" s="26"/>
      <c r="DH342" s="25"/>
      <c r="DI342" s="25"/>
      <c r="DJ342" s="25"/>
      <c r="DK342" s="25"/>
      <c r="DL342" s="25"/>
      <c r="DM342" s="26"/>
      <c r="DN342" s="26"/>
      <c r="DO342" s="25"/>
      <c r="DP342" s="27"/>
      <c r="DQ342" s="27"/>
      <c r="DR342" s="27"/>
      <c r="DS342" s="27"/>
      <c r="DT342" s="27"/>
      <c r="DU342" s="27"/>
      <c r="DV342" s="27"/>
      <c r="DW342" s="27"/>
      <c r="DX342" s="27"/>
      <c r="DY342" s="27"/>
      <c r="DZ342" s="27"/>
      <c r="EA342" s="27"/>
      <c r="EB342" s="27"/>
      <c r="EC342" s="27"/>
      <c r="ED342" s="27"/>
      <c r="EE342" s="27"/>
      <c r="EF342" s="27"/>
      <c r="EG342" s="27"/>
      <c r="EH342" s="20"/>
      <c r="EI342" s="20"/>
      <c r="EJ342" s="20"/>
      <c r="EK342" s="20"/>
      <c r="EL342" s="20"/>
      <c r="EM342" s="20"/>
      <c r="EN342" s="20"/>
      <c r="EO342" s="20"/>
      <c r="EP342" s="20"/>
    </row>
    <row r="343" spans="1:146" s="13" customFormat="1">
      <c r="A343" s="93"/>
      <c r="B343" s="94"/>
      <c r="C343" s="94"/>
      <c r="D343" s="94"/>
      <c r="E343" s="94"/>
      <c r="F343" s="94"/>
      <c r="G343" s="94"/>
      <c r="H343" s="95"/>
      <c r="I343" s="94"/>
      <c r="J343" s="96"/>
      <c r="K343" s="96"/>
      <c r="L343" s="94"/>
      <c r="M343" s="172"/>
      <c r="N343" s="94"/>
      <c r="O343" s="97"/>
      <c r="P343" s="84" t="s">
        <v>1349</v>
      </c>
      <c r="Q343" s="84" t="s">
        <v>1349</v>
      </c>
      <c r="R343" s="84" t="s">
        <v>1349</v>
      </c>
      <c r="S343" s="94"/>
      <c r="T343" s="94"/>
      <c r="U343" s="84"/>
      <c r="V343" s="94" t="s">
        <v>416</v>
      </c>
      <c r="W343" s="94" t="s">
        <v>416</v>
      </c>
      <c r="X343" s="85"/>
      <c r="Y343" s="85" t="s">
        <v>301</v>
      </c>
      <c r="Z343" s="48"/>
      <c r="AA343" s="48"/>
      <c r="AB343" s="48"/>
      <c r="AC343" s="48"/>
      <c r="AD343" s="48"/>
      <c r="AE343" s="84" t="s">
        <v>1206</v>
      </c>
      <c r="AF343" s="94"/>
      <c r="AG343" s="94" t="s">
        <v>647</v>
      </c>
      <c r="AH343" s="84" t="s">
        <v>648</v>
      </c>
      <c r="AI343" s="84" t="s">
        <v>648</v>
      </c>
      <c r="AJ343" s="84" t="s">
        <v>648</v>
      </c>
      <c r="AK343" s="84" t="s">
        <v>1206</v>
      </c>
      <c r="AL343" s="48"/>
      <c r="AM343" s="48"/>
      <c r="AN343" s="48"/>
      <c r="AO343" s="84" t="s">
        <v>1206</v>
      </c>
      <c r="AP343" s="94"/>
      <c r="AQ343" s="94"/>
      <c r="AR343" s="94"/>
      <c r="AS343" s="94"/>
      <c r="AT343" s="94"/>
      <c r="AU343" s="94"/>
      <c r="AV343" s="48"/>
      <c r="AW343" s="48"/>
      <c r="AX343" s="48"/>
      <c r="AY343" s="48"/>
      <c r="AZ343" s="48"/>
      <c r="BA343" s="84" t="s">
        <v>647</v>
      </c>
      <c r="BB343" s="94"/>
      <c r="BC343" s="94"/>
      <c r="BD343" s="48"/>
      <c r="BE343" s="48"/>
      <c r="BF343" s="48"/>
      <c r="BG343" s="48"/>
      <c r="BH343" s="48"/>
      <c r="BI343" s="48"/>
      <c r="BJ343" s="48"/>
      <c r="BK343" s="48"/>
      <c r="BL343" s="48"/>
      <c r="BM343" s="48"/>
      <c r="BN343" s="48"/>
      <c r="BO343" s="84" t="s">
        <v>1206</v>
      </c>
      <c r="BP343" s="84" t="s">
        <v>1206</v>
      </c>
      <c r="BQ343" s="84" t="s">
        <v>1206</v>
      </c>
      <c r="BR343" s="84" t="s">
        <v>1206</v>
      </c>
      <c r="BS343" s="94" t="s">
        <v>1206</v>
      </c>
      <c r="BT343" s="84" t="s">
        <v>1206</v>
      </c>
      <c r="BU343" s="94"/>
      <c r="BV343" s="94" t="s">
        <v>1206</v>
      </c>
      <c r="BW343" s="94" t="s">
        <v>1206</v>
      </c>
      <c r="BX343" s="94" t="s">
        <v>1206</v>
      </c>
      <c r="BY343" s="94" t="s">
        <v>1206</v>
      </c>
      <c r="BZ343" s="94"/>
      <c r="CA343" s="84" t="s">
        <v>1206</v>
      </c>
      <c r="CB343" s="84" t="s">
        <v>1206</v>
      </c>
      <c r="CC343" s="94" t="s">
        <v>1206</v>
      </c>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c r="DV343" s="48"/>
      <c r="DW343" s="48"/>
      <c r="DX343" s="48"/>
      <c r="DY343" s="48"/>
      <c r="DZ343" s="48"/>
      <c r="EA343" s="48"/>
      <c r="EB343" s="48"/>
      <c r="EC343" s="48"/>
      <c r="ED343" s="48"/>
      <c r="EE343" s="48"/>
      <c r="EF343" s="48"/>
      <c r="EG343" s="48"/>
    </row>
    <row r="344" spans="1:146" s="13" customFormat="1">
      <c r="A344" s="48" t="s">
        <v>1027</v>
      </c>
      <c r="B344" s="48">
        <v>1</v>
      </c>
      <c r="C344" s="48" t="s">
        <v>375</v>
      </c>
      <c r="D344" s="48" t="s">
        <v>389</v>
      </c>
      <c r="E344" s="48">
        <v>1</v>
      </c>
      <c r="F344" s="48" t="s">
        <v>1028</v>
      </c>
      <c r="G344" s="48" t="s">
        <v>1031</v>
      </c>
      <c r="H344" s="49" t="s">
        <v>1029</v>
      </c>
      <c r="I344" s="48">
        <v>1</v>
      </c>
      <c r="J344" s="50" t="s">
        <v>456</v>
      </c>
      <c r="K344" s="50" t="s">
        <v>1030</v>
      </c>
      <c r="L344" s="48" t="s">
        <v>1031</v>
      </c>
      <c r="M344" s="51"/>
      <c r="N344" s="48"/>
      <c r="O344" s="53">
        <v>406</v>
      </c>
      <c r="P344" s="87"/>
      <c r="Q344" s="87"/>
      <c r="R344" s="84">
        <v>2.2000000000000002</v>
      </c>
      <c r="S344" s="48">
        <v>6.25</v>
      </c>
      <c r="T344" s="8">
        <f>U344/S344</f>
        <v>2.4319999999999999</v>
      </c>
      <c r="U344" s="84">
        <v>15.2</v>
      </c>
      <c r="V344" s="48"/>
      <c r="W344" s="48"/>
      <c r="X344" s="85">
        <v>7.1</v>
      </c>
      <c r="Y344" s="85"/>
      <c r="Z344" s="48"/>
      <c r="AA344" s="48"/>
      <c r="AB344" s="48"/>
      <c r="AC344" s="48"/>
      <c r="AD344" s="48"/>
      <c r="AE344" s="84"/>
      <c r="AF344" s="48">
        <v>1.6</v>
      </c>
      <c r="AG344" s="48"/>
      <c r="AH344" s="84">
        <v>5.0999999999999996</v>
      </c>
      <c r="AI344" s="84">
        <v>219</v>
      </c>
      <c r="AJ344" s="84">
        <v>4.9000000000000004</v>
      </c>
      <c r="AK344" s="84"/>
      <c r="AL344" s="48"/>
      <c r="AM344" s="48"/>
      <c r="AN344" s="48"/>
      <c r="AO344" s="84"/>
      <c r="AP344" s="48"/>
      <c r="AQ344" s="48" t="s">
        <v>497</v>
      </c>
      <c r="AR344" s="48">
        <v>0</v>
      </c>
      <c r="AS344" s="48"/>
      <c r="AT344" s="48"/>
      <c r="AU344" s="48" t="s">
        <v>497</v>
      </c>
      <c r="AV344" s="48"/>
      <c r="AW344" s="48"/>
      <c r="AX344" s="48"/>
      <c r="AY344" s="48"/>
      <c r="AZ344" s="48"/>
      <c r="BA344" s="84"/>
      <c r="BB344" s="48"/>
      <c r="BC344" s="48"/>
      <c r="BD344" s="48"/>
      <c r="BE344" s="48"/>
      <c r="BF344" s="48"/>
      <c r="BG344" s="48"/>
      <c r="BH344" s="48"/>
      <c r="BI344" s="48"/>
      <c r="BJ344" s="48"/>
      <c r="BK344" s="48"/>
      <c r="BL344" s="48"/>
      <c r="BM344" s="48"/>
      <c r="BN344" s="48"/>
      <c r="BO344" s="84">
        <v>0.02</v>
      </c>
      <c r="BP344" s="84">
        <v>0.04</v>
      </c>
      <c r="BQ344" s="84">
        <v>17.5</v>
      </c>
      <c r="BR344" s="84"/>
      <c r="BS344" s="48"/>
      <c r="BT344" s="84"/>
      <c r="BU344" s="48"/>
      <c r="BV344" s="48"/>
      <c r="BW344" s="48"/>
      <c r="BX344" s="48"/>
      <c r="BY344" s="48"/>
      <c r="BZ344" s="48"/>
      <c r="CA344" s="84"/>
      <c r="CB344" s="84"/>
      <c r="CC344" s="48">
        <v>0</v>
      </c>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c r="DV344" s="48"/>
      <c r="DW344" s="48"/>
      <c r="DX344" s="48"/>
      <c r="DY344" s="48"/>
      <c r="DZ344" s="48"/>
      <c r="EA344" s="48"/>
      <c r="EB344" s="48"/>
      <c r="EC344" s="48"/>
      <c r="ED344" s="48"/>
      <c r="EE344" s="48"/>
      <c r="EF344" s="48"/>
      <c r="EG344" s="48"/>
    </row>
    <row r="345" spans="1:146" s="19" customFormat="1" ht="14.25" customHeight="1">
      <c r="A345" s="86" t="s">
        <v>1027</v>
      </c>
      <c r="B345" s="48" t="s">
        <v>646</v>
      </c>
      <c r="C345" s="48"/>
      <c r="D345" s="48"/>
      <c r="E345" s="48">
        <v>1</v>
      </c>
      <c r="F345" s="48" t="s">
        <v>1028</v>
      </c>
      <c r="G345" s="48" t="s">
        <v>1031</v>
      </c>
      <c r="H345" s="49" t="s">
        <v>1029</v>
      </c>
      <c r="I345" s="48"/>
      <c r="J345" s="50"/>
      <c r="K345" s="50"/>
      <c r="L345" s="48"/>
      <c r="M345" s="51">
        <f>R345+U345+X345+Y345+AE345+AG345+AH345</f>
        <v>100</v>
      </c>
      <c r="N345" s="52"/>
      <c r="O345" s="53">
        <f>AVERAGE(O344:O344)</f>
        <v>406</v>
      </c>
      <c r="P345" s="87">
        <f>U345*17+X345*37+Y345*17+AG345*29+AE345*8</f>
        <v>1703.5</v>
      </c>
      <c r="Q345" s="87">
        <f>(U345*4)+(X345*9)+(Y345*4)+(AG345*7)+(AE345*2)</f>
        <v>403.1</v>
      </c>
      <c r="R345" s="88">
        <f>AVERAGE(R344:R344)</f>
        <v>2.2000000000000002</v>
      </c>
      <c r="S345" s="48">
        <v>6.25</v>
      </c>
      <c r="T345" s="52">
        <f>AVERAGE(T344:T344)</f>
        <v>2.4319999999999999</v>
      </c>
      <c r="U345" s="89">
        <f>S345*T345</f>
        <v>15.2</v>
      </c>
      <c r="V345" s="52">
        <f>U345</f>
        <v>15.2</v>
      </c>
      <c r="W345" s="7">
        <v>0</v>
      </c>
      <c r="X345" s="98">
        <f>AVERAGE(X344:X344)</f>
        <v>7.1</v>
      </c>
      <c r="Y345" s="66">
        <f>100-R345-U345-X345-AE345-AH345</f>
        <v>68.800000000000011</v>
      </c>
      <c r="Z345" s="52"/>
      <c r="AA345" s="23"/>
      <c r="AB345" s="23"/>
      <c r="AC345" s="23"/>
      <c r="AD345" s="23"/>
      <c r="AE345" s="88">
        <f>AF345</f>
        <v>1.6</v>
      </c>
      <c r="AF345" s="51">
        <v>1.6</v>
      </c>
      <c r="AG345" s="23">
        <v>0</v>
      </c>
      <c r="AH345" s="88">
        <f>AVERAGE(AH344:AH344)</f>
        <v>5.0999999999999996</v>
      </c>
      <c r="AI345" s="88">
        <f>AVERAGE(AI344:AI344)</f>
        <v>219</v>
      </c>
      <c r="AJ345" s="88">
        <f>AVERAGE(AJ344:AJ344)</f>
        <v>4.9000000000000004</v>
      </c>
      <c r="AK345" s="88">
        <v>0.35</v>
      </c>
      <c r="AL345" s="52"/>
      <c r="AM345" s="52"/>
      <c r="AN345" s="26"/>
      <c r="AO345" s="89">
        <v>0</v>
      </c>
      <c r="AP345" s="27"/>
      <c r="AQ345" s="52"/>
      <c r="AR345" s="52">
        <f>AVERAGE(AR344:AR344)</f>
        <v>0</v>
      </c>
      <c r="AS345" s="52"/>
      <c r="AT345" s="27"/>
      <c r="AU345" s="52"/>
      <c r="AV345" s="27"/>
      <c r="AW345" s="27"/>
      <c r="AX345" s="48"/>
      <c r="AY345" s="27"/>
      <c r="AZ345" s="27"/>
      <c r="BA345" s="67">
        <f>BA344</f>
        <v>0</v>
      </c>
      <c r="BB345" s="27"/>
      <c r="BC345" s="23"/>
      <c r="BD345" s="25"/>
      <c r="BE345" s="25"/>
      <c r="BF345" s="25"/>
      <c r="BG345" s="25"/>
      <c r="BH345" s="92"/>
      <c r="BI345" s="26"/>
      <c r="BJ345" s="26"/>
      <c r="BK345" s="26"/>
      <c r="BL345" s="26"/>
      <c r="BM345" s="26"/>
      <c r="BN345" s="27"/>
      <c r="BO345" s="89">
        <f>AVERAGE(BO344:BO344)</f>
        <v>0.02</v>
      </c>
      <c r="BP345" s="89">
        <f>AVERAGE(BP344:BP344)</f>
        <v>0.04</v>
      </c>
      <c r="BQ345" s="89">
        <f>BQ344</f>
        <v>17.5</v>
      </c>
      <c r="BR345" s="84">
        <v>2.9000000000000001E-2</v>
      </c>
      <c r="BS345" s="26"/>
      <c r="BT345" s="69">
        <v>0</v>
      </c>
      <c r="BU345" s="26"/>
      <c r="BV345" s="27"/>
      <c r="BW345" s="27"/>
      <c r="BX345" s="27"/>
      <c r="BY345" s="27"/>
      <c r="BZ345" s="23"/>
      <c r="CA345" s="71">
        <v>0</v>
      </c>
      <c r="CB345" s="71">
        <f>CC345</f>
        <v>0</v>
      </c>
      <c r="CC345" s="52">
        <f>AVERAGE(CC344:CC344)</f>
        <v>0</v>
      </c>
      <c r="CD345" s="25"/>
      <c r="CE345" s="25"/>
      <c r="CF345" s="25"/>
      <c r="CG345" s="23"/>
      <c r="CH345" s="25"/>
      <c r="CI345" s="25"/>
      <c r="CJ345" s="27"/>
      <c r="CK345" s="26"/>
      <c r="CL345" s="26"/>
      <c r="CM345" s="26"/>
      <c r="CN345" s="26"/>
      <c r="CO345" s="24"/>
      <c r="CP345" s="24"/>
      <c r="CQ345" s="25"/>
      <c r="CR345" s="24"/>
      <c r="CS345" s="25"/>
      <c r="CT345" s="24"/>
      <c r="CU345" s="25"/>
      <c r="CV345" s="25"/>
      <c r="CW345" s="25"/>
      <c r="CX345" s="26"/>
      <c r="CY345" s="26"/>
      <c r="CZ345" s="24"/>
      <c r="DA345" s="25"/>
      <c r="DB345" s="26"/>
      <c r="DC345" s="25"/>
      <c r="DD345" s="25"/>
      <c r="DE345" s="25"/>
      <c r="DF345" s="26"/>
      <c r="DG345" s="26"/>
      <c r="DH345" s="25"/>
      <c r="DI345" s="25"/>
      <c r="DJ345" s="25"/>
      <c r="DK345" s="25"/>
      <c r="DL345" s="25"/>
      <c r="DM345" s="26"/>
      <c r="DN345" s="26"/>
      <c r="DO345" s="25"/>
      <c r="DP345" s="27"/>
      <c r="DQ345" s="27"/>
      <c r="DR345" s="27"/>
      <c r="DS345" s="27"/>
      <c r="DT345" s="27"/>
      <c r="DU345" s="27"/>
      <c r="DV345" s="27"/>
      <c r="DW345" s="27"/>
      <c r="DX345" s="27"/>
      <c r="DY345" s="27"/>
      <c r="DZ345" s="27"/>
      <c r="EA345" s="27"/>
      <c r="EB345" s="27"/>
      <c r="EC345" s="27"/>
      <c r="ED345" s="27"/>
      <c r="EE345" s="27"/>
      <c r="EF345" s="27"/>
      <c r="EG345" s="27"/>
      <c r="EH345" s="20"/>
      <c r="EI345" s="20"/>
      <c r="EJ345" s="20"/>
      <c r="EK345" s="20"/>
      <c r="EL345" s="20"/>
      <c r="EM345" s="20"/>
      <c r="EN345" s="20"/>
      <c r="EO345" s="20"/>
      <c r="EP345" s="20"/>
    </row>
    <row r="346" spans="1:146" s="13" customFormat="1">
      <c r="A346" s="93"/>
      <c r="B346" s="94"/>
      <c r="C346" s="94"/>
      <c r="D346" s="94"/>
      <c r="E346" s="94"/>
      <c r="F346" s="94"/>
      <c r="G346" s="94"/>
      <c r="H346" s="95"/>
      <c r="I346" s="94"/>
      <c r="J346" s="96"/>
      <c r="K346" s="96"/>
      <c r="L346" s="94"/>
      <c r="M346" s="172"/>
      <c r="N346" s="94"/>
      <c r="O346" s="97"/>
      <c r="P346" s="84" t="s">
        <v>1349</v>
      </c>
      <c r="Q346" s="84" t="s">
        <v>1349</v>
      </c>
      <c r="R346" s="84" t="s">
        <v>1349</v>
      </c>
      <c r="S346" s="94"/>
      <c r="T346" s="94"/>
      <c r="U346" s="84"/>
      <c r="V346" s="94" t="s">
        <v>416</v>
      </c>
      <c r="W346" s="94" t="s">
        <v>416</v>
      </c>
      <c r="X346" s="85"/>
      <c r="Y346" s="85" t="s">
        <v>301</v>
      </c>
      <c r="Z346" s="48"/>
      <c r="AA346" s="48"/>
      <c r="AB346" s="48"/>
      <c r="AC346" s="48"/>
      <c r="AD346" s="48"/>
      <c r="AE346" s="84" t="s">
        <v>648</v>
      </c>
      <c r="AF346" s="94"/>
      <c r="AG346" s="94" t="s">
        <v>647</v>
      </c>
      <c r="AH346" s="84" t="s">
        <v>1030</v>
      </c>
      <c r="AI346" s="84" t="s">
        <v>1030</v>
      </c>
      <c r="AJ346" s="84" t="s">
        <v>1030</v>
      </c>
      <c r="AK346" s="84" t="s">
        <v>1269</v>
      </c>
      <c r="AL346" s="48"/>
      <c r="AM346" s="48"/>
      <c r="AN346" s="48"/>
      <c r="AO346" s="84" t="s">
        <v>1269</v>
      </c>
      <c r="AP346" s="94"/>
      <c r="AQ346" s="94"/>
      <c r="AR346" s="94"/>
      <c r="AS346" s="94"/>
      <c r="AT346" s="94"/>
      <c r="AU346" s="94"/>
      <c r="AV346" s="48"/>
      <c r="AW346" s="48"/>
      <c r="AX346" s="48"/>
      <c r="AY346" s="48"/>
      <c r="AZ346" s="48"/>
      <c r="BA346" s="84" t="s">
        <v>647</v>
      </c>
      <c r="BB346" s="94"/>
      <c r="BC346" s="94"/>
      <c r="BD346" s="48"/>
      <c r="BE346" s="48"/>
      <c r="BF346" s="48"/>
      <c r="BG346" s="48"/>
      <c r="BH346" s="48"/>
      <c r="BI346" s="48"/>
      <c r="BJ346" s="48"/>
      <c r="BK346" s="48"/>
      <c r="BL346" s="48"/>
      <c r="BM346" s="48"/>
      <c r="BN346" s="48"/>
      <c r="BO346" s="84" t="s">
        <v>301</v>
      </c>
      <c r="BP346" s="84" t="s">
        <v>301</v>
      </c>
      <c r="BQ346" s="84" t="s">
        <v>1030</v>
      </c>
      <c r="BR346" s="84" t="s">
        <v>1269</v>
      </c>
      <c r="BS346" s="94"/>
      <c r="BT346" s="84" t="s">
        <v>1269</v>
      </c>
      <c r="BU346" s="94"/>
      <c r="BV346" s="94"/>
      <c r="BW346" s="94"/>
      <c r="BX346" s="94"/>
      <c r="BY346" s="94"/>
      <c r="BZ346" s="94"/>
      <c r="CA346" s="84" t="s">
        <v>1269</v>
      </c>
      <c r="CB346" s="84" t="s">
        <v>1269</v>
      </c>
      <c r="CC346" s="94"/>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c r="DV346" s="48"/>
      <c r="DW346" s="48"/>
      <c r="DX346" s="48"/>
      <c r="DY346" s="48"/>
      <c r="DZ346" s="48"/>
      <c r="EA346" s="48"/>
      <c r="EB346" s="48"/>
      <c r="EC346" s="48"/>
      <c r="ED346" s="48"/>
      <c r="EE346" s="48"/>
      <c r="EF346" s="48"/>
      <c r="EG346" s="48"/>
    </row>
    <row r="347" spans="1:146" s="13" customFormat="1">
      <c r="A347" s="48" t="s">
        <v>1032</v>
      </c>
      <c r="B347" s="48">
        <v>1</v>
      </c>
      <c r="C347" s="48" t="s">
        <v>375</v>
      </c>
      <c r="D347" s="48" t="s">
        <v>389</v>
      </c>
      <c r="E347" s="48">
        <v>1</v>
      </c>
      <c r="F347" s="48" t="s">
        <v>1033</v>
      </c>
      <c r="G347" s="48" t="s">
        <v>1034</v>
      </c>
      <c r="H347" s="49"/>
      <c r="I347" s="48">
        <v>1</v>
      </c>
      <c r="J347" s="50" t="s">
        <v>441</v>
      </c>
      <c r="K347" s="50" t="s">
        <v>1035</v>
      </c>
      <c r="L347" s="48" t="s">
        <v>1036</v>
      </c>
      <c r="M347" s="51"/>
      <c r="N347" s="48">
        <v>0</v>
      </c>
      <c r="O347" s="53">
        <v>0</v>
      </c>
      <c r="P347" s="87"/>
      <c r="Q347" s="87"/>
      <c r="R347" s="84">
        <v>1</v>
      </c>
      <c r="S347" s="48">
        <v>6.25</v>
      </c>
      <c r="T347" s="8">
        <f>U347/S347</f>
        <v>0</v>
      </c>
      <c r="U347" s="84">
        <v>0</v>
      </c>
      <c r="V347" s="48"/>
      <c r="W347" s="48"/>
      <c r="X347" s="85">
        <v>0</v>
      </c>
      <c r="Y347" s="85"/>
      <c r="Z347" s="48"/>
      <c r="AA347" s="48"/>
      <c r="AB347" s="48"/>
      <c r="AC347" s="48"/>
      <c r="AD347" s="48"/>
      <c r="AE347" s="84"/>
      <c r="AF347" s="48"/>
      <c r="AG347" s="48"/>
      <c r="AH347" s="84">
        <v>99</v>
      </c>
      <c r="AI347" s="84">
        <v>150</v>
      </c>
      <c r="AJ347" s="84">
        <v>0.81</v>
      </c>
      <c r="AK347" s="84">
        <v>0</v>
      </c>
      <c r="AL347" s="48"/>
      <c r="AM347" s="48"/>
      <c r="AN347" s="48"/>
      <c r="AO347" s="84"/>
      <c r="AP347" s="48"/>
      <c r="AQ347" s="48"/>
      <c r="AR347" s="48">
        <v>0</v>
      </c>
      <c r="AS347" s="48"/>
      <c r="AT347" s="48">
        <v>0</v>
      </c>
      <c r="AU347" s="48">
        <v>0</v>
      </c>
      <c r="AV347" s="48"/>
      <c r="AW347" s="48"/>
      <c r="AX347" s="48"/>
      <c r="AY347" s="48"/>
      <c r="AZ347" s="48"/>
      <c r="BA347" s="84"/>
      <c r="BB347" s="48"/>
      <c r="BC347" s="48">
        <v>0</v>
      </c>
      <c r="BD347" s="48"/>
      <c r="BE347" s="48"/>
      <c r="BF347" s="48"/>
      <c r="BG347" s="48"/>
      <c r="BH347" s="48"/>
      <c r="BI347" s="48"/>
      <c r="BJ347" s="48"/>
      <c r="BK347" s="48"/>
      <c r="BL347" s="48"/>
      <c r="BM347" s="48"/>
      <c r="BN347" s="48"/>
      <c r="BO347" s="84">
        <v>0</v>
      </c>
      <c r="BP347" s="84">
        <v>0</v>
      </c>
      <c r="BQ347" s="84">
        <v>0</v>
      </c>
      <c r="BR347" s="84"/>
      <c r="BS347" s="48">
        <v>0</v>
      </c>
      <c r="BT347" s="84"/>
      <c r="BU347" s="48"/>
      <c r="BV347" s="48">
        <v>0</v>
      </c>
      <c r="BW347" s="48">
        <v>0</v>
      </c>
      <c r="BX347" s="48"/>
      <c r="BY347" s="48"/>
      <c r="BZ347" s="48">
        <v>0</v>
      </c>
      <c r="CA347" s="84">
        <v>0</v>
      </c>
      <c r="CB347" s="84"/>
      <c r="CC347" s="48">
        <v>0</v>
      </c>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c r="DV347" s="48"/>
      <c r="DW347" s="48"/>
      <c r="DX347" s="48"/>
      <c r="DY347" s="48"/>
      <c r="DZ347" s="48"/>
      <c r="EA347" s="48"/>
      <c r="EB347" s="48"/>
      <c r="EC347" s="48"/>
      <c r="ED347" s="48"/>
      <c r="EE347" s="48"/>
      <c r="EF347" s="48"/>
      <c r="EG347" s="48"/>
    </row>
    <row r="348" spans="1:146" s="19" customFormat="1" ht="14.25" customHeight="1">
      <c r="A348" s="86" t="s">
        <v>1032</v>
      </c>
      <c r="B348" s="48" t="s">
        <v>646</v>
      </c>
      <c r="C348" s="48"/>
      <c r="D348" s="48"/>
      <c r="E348" s="48">
        <v>1</v>
      </c>
      <c r="F348" s="48" t="s">
        <v>1033</v>
      </c>
      <c r="G348" s="48" t="s">
        <v>1034</v>
      </c>
      <c r="H348" s="49"/>
      <c r="I348" s="48"/>
      <c r="J348" s="50"/>
      <c r="K348" s="50"/>
      <c r="L348" s="48"/>
      <c r="M348" s="51">
        <f>R348+U348+X348+Y348+AE348+AG348+AH348</f>
        <v>100</v>
      </c>
      <c r="N348" s="52">
        <f>AVERAGE(N347:N347)</f>
        <v>0</v>
      </c>
      <c r="O348" s="53">
        <f>AVERAGE(O347:O347)</f>
        <v>0</v>
      </c>
      <c r="P348" s="87">
        <f>U348*17+X348*37+Y348*17+AG348*29+AE348*8</f>
        <v>0</v>
      </c>
      <c r="Q348" s="87">
        <f>(U348*4)+(X348*9)+(Y348*4)+(AG348*7)+(AE348*2)</f>
        <v>0</v>
      </c>
      <c r="R348" s="88">
        <f>AVERAGE(R347:R347)</f>
        <v>1</v>
      </c>
      <c r="S348" s="48">
        <v>6.25</v>
      </c>
      <c r="T348" s="52">
        <f>AVERAGE(T347:T347)</f>
        <v>0</v>
      </c>
      <c r="U348" s="89">
        <f>S348*T348</f>
        <v>0</v>
      </c>
      <c r="V348" s="52">
        <f>U348</f>
        <v>0</v>
      </c>
      <c r="W348" s="7">
        <v>0</v>
      </c>
      <c r="X348" s="98">
        <f>AVERAGE(X347:X347)</f>
        <v>0</v>
      </c>
      <c r="Y348" s="66">
        <f>100-R348-U348-X348-AE348-AH348</f>
        <v>0</v>
      </c>
      <c r="Z348" s="52"/>
      <c r="AA348" s="23"/>
      <c r="AB348" s="23"/>
      <c r="AC348" s="23"/>
      <c r="AD348" s="23"/>
      <c r="AE348" s="88">
        <f>AF348</f>
        <v>0</v>
      </c>
      <c r="AF348" s="51">
        <v>0</v>
      </c>
      <c r="AG348" s="23">
        <v>0</v>
      </c>
      <c r="AH348" s="88">
        <f>AVERAGE(AH347:AH347)</f>
        <v>99</v>
      </c>
      <c r="AI348" s="88">
        <f>AVERAGE(AI347:AI347)</f>
        <v>150</v>
      </c>
      <c r="AJ348" s="88">
        <f>AVERAGE(AJ347:AJ347)</f>
        <v>0.81</v>
      </c>
      <c r="AK348" s="88">
        <f>AVERAGE(AK347:AK347)</f>
        <v>0</v>
      </c>
      <c r="AL348" s="52"/>
      <c r="AM348" s="52"/>
      <c r="AN348" s="26"/>
      <c r="AO348" s="89">
        <v>0</v>
      </c>
      <c r="AP348" s="27">
        <v>0</v>
      </c>
      <c r="AQ348" s="52"/>
      <c r="AR348" s="52">
        <f>AVERAGE(AR347:AR347)</f>
        <v>0</v>
      </c>
      <c r="AS348" s="52"/>
      <c r="AT348" s="27">
        <v>0</v>
      </c>
      <c r="AU348" s="52">
        <f>AVERAGE(AU347:AU347)</f>
        <v>0</v>
      </c>
      <c r="AV348" s="27"/>
      <c r="AW348" s="27"/>
      <c r="AX348" s="48"/>
      <c r="AY348" s="27"/>
      <c r="AZ348" s="27"/>
      <c r="BA348" s="67">
        <v>0</v>
      </c>
      <c r="BB348" s="27"/>
      <c r="BC348" s="48">
        <v>0</v>
      </c>
      <c r="BD348" s="25"/>
      <c r="BE348" s="25"/>
      <c r="BF348" s="25"/>
      <c r="BG348" s="25"/>
      <c r="BH348" s="92"/>
      <c r="BI348" s="26"/>
      <c r="BJ348" s="26"/>
      <c r="BK348" s="26"/>
      <c r="BL348" s="26"/>
      <c r="BM348" s="26"/>
      <c r="BN348" s="27"/>
      <c r="BO348" s="89">
        <f>AVERAGE(BO347:BO347)</f>
        <v>0</v>
      </c>
      <c r="BP348" s="89">
        <f>AVERAGE(BP347:BP347)</f>
        <v>0</v>
      </c>
      <c r="BQ348" s="89">
        <v>0</v>
      </c>
      <c r="BR348" s="84">
        <v>0</v>
      </c>
      <c r="BS348" s="26">
        <f>BS347</f>
        <v>0</v>
      </c>
      <c r="BT348" s="69">
        <v>0</v>
      </c>
      <c r="BU348" s="26"/>
      <c r="BV348" s="27">
        <v>0</v>
      </c>
      <c r="BW348" s="27">
        <v>0</v>
      </c>
      <c r="BX348" s="27">
        <v>0</v>
      </c>
      <c r="BY348" s="27">
        <v>0</v>
      </c>
      <c r="BZ348" s="23">
        <v>0</v>
      </c>
      <c r="CA348" s="71">
        <v>0</v>
      </c>
      <c r="CB348" s="89">
        <v>0</v>
      </c>
      <c r="CC348" s="52">
        <v>0</v>
      </c>
      <c r="CD348" s="25"/>
      <c r="CE348" s="25"/>
      <c r="CF348" s="25"/>
      <c r="CG348" s="23"/>
      <c r="CH348" s="25"/>
      <c r="CI348" s="25"/>
      <c r="CJ348" s="27"/>
      <c r="CK348" s="26"/>
      <c r="CL348" s="26"/>
      <c r="CM348" s="26"/>
      <c r="CN348" s="26"/>
      <c r="CO348" s="24"/>
      <c r="CP348" s="24"/>
      <c r="CQ348" s="25"/>
      <c r="CR348" s="24"/>
      <c r="CS348" s="25"/>
      <c r="CT348" s="24"/>
      <c r="CU348" s="25"/>
      <c r="CV348" s="25"/>
      <c r="CW348" s="25"/>
      <c r="CX348" s="26"/>
      <c r="CY348" s="26"/>
      <c r="CZ348" s="24"/>
      <c r="DA348" s="25"/>
      <c r="DB348" s="26"/>
      <c r="DC348" s="25"/>
      <c r="DD348" s="25"/>
      <c r="DE348" s="25"/>
      <c r="DF348" s="26"/>
      <c r="DG348" s="26"/>
      <c r="DH348" s="25"/>
      <c r="DI348" s="25"/>
      <c r="DJ348" s="25"/>
      <c r="DK348" s="25"/>
      <c r="DL348" s="25"/>
      <c r="DM348" s="26"/>
      <c r="DN348" s="26"/>
      <c r="DO348" s="25"/>
      <c r="DP348" s="27"/>
      <c r="DQ348" s="27"/>
      <c r="DR348" s="27"/>
      <c r="DS348" s="27"/>
      <c r="DT348" s="27"/>
      <c r="DU348" s="27"/>
      <c r="DV348" s="27"/>
      <c r="DW348" s="27"/>
      <c r="DX348" s="27"/>
      <c r="DY348" s="27"/>
      <c r="DZ348" s="27"/>
      <c r="EA348" s="27"/>
      <c r="EB348" s="27"/>
      <c r="EC348" s="27"/>
      <c r="ED348" s="27"/>
      <c r="EE348" s="27"/>
      <c r="EF348" s="27"/>
      <c r="EG348" s="27"/>
      <c r="EH348" s="20"/>
      <c r="EI348" s="20"/>
      <c r="EJ348" s="20"/>
      <c r="EK348" s="20"/>
      <c r="EL348" s="20"/>
      <c r="EM348" s="20"/>
      <c r="EN348" s="20"/>
      <c r="EO348" s="20"/>
      <c r="EP348" s="20"/>
    </row>
    <row r="349" spans="1:146" s="13" customFormat="1">
      <c r="A349" s="93"/>
      <c r="B349" s="94"/>
      <c r="C349" s="94"/>
      <c r="D349" s="94"/>
      <c r="E349" s="94"/>
      <c r="F349" s="94"/>
      <c r="G349" s="94"/>
      <c r="H349" s="95"/>
      <c r="I349" s="94"/>
      <c r="J349" s="96"/>
      <c r="K349" s="96"/>
      <c r="L349" s="94"/>
      <c r="M349" s="172"/>
      <c r="N349" s="94"/>
      <c r="O349" s="97"/>
      <c r="P349" s="84" t="s">
        <v>1349</v>
      </c>
      <c r="Q349" s="84" t="s">
        <v>1349</v>
      </c>
      <c r="R349" s="84" t="s">
        <v>1349</v>
      </c>
      <c r="S349" s="94"/>
      <c r="T349" s="94"/>
      <c r="U349" s="84"/>
      <c r="V349" s="94" t="s">
        <v>416</v>
      </c>
      <c r="W349" s="94" t="s">
        <v>416</v>
      </c>
      <c r="X349" s="85"/>
      <c r="Y349" s="85" t="s">
        <v>301</v>
      </c>
      <c r="Z349" s="48"/>
      <c r="AA349" s="48"/>
      <c r="AB349" s="48"/>
      <c r="AC349" s="48"/>
      <c r="AD349" s="48"/>
      <c r="AE349" s="84" t="s">
        <v>1207</v>
      </c>
      <c r="AF349" s="94"/>
      <c r="AG349" s="94" t="s">
        <v>647</v>
      </c>
      <c r="AH349" s="84" t="s">
        <v>1208</v>
      </c>
      <c r="AI349" s="84" t="s">
        <v>1208</v>
      </c>
      <c r="AJ349" s="84" t="s">
        <v>1208</v>
      </c>
      <c r="AK349" s="84" t="s">
        <v>1208</v>
      </c>
      <c r="AL349" s="48"/>
      <c r="AM349" s="48"/>
      <c r="AN349" s="48"/>
      <c r="AO349" s="84"/>
      <c r="AP349" s="94" t="s">
        <v>1207</v>
      </c>
      <c r="AQ349" s="94"/>
      <c r="AR349" s="94" t="s">
        <v>1208</v>
      </c>
      <c r="AS349" s="94"/>
      <c r="AT349" s="94" t="s">
        <v>1208</v>
      </c>
      <c r="AU349" s="94" t="s">
        <v>1208</v>
      </c>
      <c r="AV349" s="48"/>
      <c r="AW349" s="48"/>
      <c r="AX349" s="48"/>
      <c r="AY349" s="48"/>
      <c r="AZ349" s="48"/>
      <c r="BA349" s="84" t="s">
        <v>1292</v>
      </c>
      <c r="BB349" s="94"/>
      <c r="BC349" s="94" t="s">
        <v>1208</v>
      </c>
      <c r="BD349" s="48"/>
      <c r="BE349" s="48"/>
      <c r="BF349" s="48"/>
      <c r="BG349" s="48"/>
      <c r="BH349" s="48"/>
      <c r="BI349" s="48"/>
      <c r="BJ349" s="48"/>
      <c r="BK349" s="48"/>
      <c r="BL349" s="48"/>
      <c r="BM349" s="48"/>
      <c r="BN349" s="48"/>
      <c r="BO349" s="84" t="s">
        <v>1207</v>
      </c>
      <c r="BP349" s="84" t="s">
        <v>1207</v>
      </c>
      <c r="BQ349" s="84" t="s">
        <v>1207</v>
      </c>
      <c r="BR349" s="84" t="s">
        <v>1292</v>
      </c>
      <c r="BS349" s="94" t="s">
        <v>1207</v>
      </c>
      <c r="BT349" s="84" t="s">
        <v>1207</v>
      </c>
      <c r="BU349" s="94"/>
      <c r="BV349" s="94" t="s">
        <v>1207</v>
      </c>
      <c r="BW349" s="94" t="s">
        <v>1207</v>
      </c>
      <c r="BX349" s="94" t="s">
        <v>1207</v>
      </c>
      <c r="BY349" s="94" t="s">
        <v>1207</v>
      </c>
      <c r="BZ349" s="94" t="s">
        <v>1208</v>
      </c>
      <c r="CA349" s="84" t="s">
        <v>1207</v>
      </c>
      <c r="CB349" s="84" t="s">
        <v>1207</v>
      </c>
      <c r="CC349" s="94" t="s">
        <v>1207</v>
      </c>
      <c r="CD349" s="48"/>
      <c r="CE349" s="48"/>
      <c r="CF349" s="48"/>
      <c r="CG349" s="48"/>
      <c r="CH349" s="48"/>
      <c r="CI349" s="48"/>
      <c r="CJ349" s="48"/>
      <c r="CK349" s="48"/>
      <c r="CL349" s="48"/>
      <c r="CM349" s="48"/>
      <c r="CN349" s="48"/>
      <c r="CO349" s="48"/>
      <c r="CP349" s="48"/>
      <c r="CQ349" s="48"/>
      <c r="CR349" s="48"/>
      <c r="CS349" s="48"/>
      <c r="CT349" s="48"/>
      <c r="CU349" s="48"/>
      <c r="CV349" s="48"/>
      <c r="CW349" s="48"/>
      <c r="CX349" s="48"/>
      <c r="CY349" s="48"/>
      <c r="CZ349" s="48"/>
      <c r="DA349" s="48"/>
      <c r="DB349" s="48"/>
      <c r="DC349" s="48"/>
      <c r="DD349" s="48"/>
      <c r="DE349" s="48"/>
      <c r="DF349" s="48"/>
      <c r="DG349" s="48"/>
      <c r="DH349" s="48"/>
      <c r="DI349" s="48"/>
      <c r="DJ349" s="48"/>
      <c r="DK349" s="48"/>
      <c r="DL349" s="48"/>
      <c r="DM349" s="48"/>
      <c r="DN349" s="48"/>
      <c r="DO349" s="48"/>
      <c r="DP349" s="48"/>
      <c r="DQ349" s="48"/>
      <c r="DR349" s="48"/>
      <c r="DS349" s="48"/>
      <c r="DT349" s="48"/>
      <c r="DU349" s="48"/>
      <c r="DV349" s="48"/>
      <c r="DW349" s="48"/>
      <c r="DX349" s="48"/>
      <c r="DY349" s="48"/>
      <c r="DZ349" s="48"/>
      <c r="EA349" s="48"/>
      <c r="EB349" s="48"/>
      <c r="EC349" s="48"/>
      <c r="ED349" s="48"/>
      <c r="EE349" s="48"/>
      <c r="EF349" s="48"/>
      <c r="EG349" s="48"/>
    </row>
    <row r="350" spans="1:146" s="13" customFormat="1">
      <c r="A350" s="48" t="s">
        <v>1037</v>
      </c>
      <c r="B350" s="48">
        <v>1</v>
      </c>
      <c r="C350" s="48" t="s">
        <v>375</v>
      </c>
      <c r="D350" s="48" t="s">
        <v>389</v>
      </c>
      <c r="E350" s="48">
        <v>1</v>
      </c>
      <c r="F350" s="48" t="s">
        <v>1038</v>
      </c>
      <c r="G350" s="48" t="s">
        <v>1039</v>
      </c>
      <c r="H350" s="49" t="s">
        <v>1040</v>
      </c>
      <c r="I350" s="48">
        <v>1</v>
      </c>
      <c r="J350" s="50" t="s">
        <v>441</v>
      </c>
      <c r="K350" s="50" t="s">
        <v>1041</v>
      </c>
      <c r="L350" s="48" t="s">
        <v>1042</v>
      </c>
      <c r="M350" s="51"/>
      <c r="N350" s="48">
        <v>273</v>
      </c>
      <c r="O350" s="53">
        <v>65</v>
      </c>
      <c r="P350" s="87"/>
      <c r="Q350" s="87"/>
      <c r="R350" s="84">
        <v>66</v>
      </c>
      <c r="S350" s="48">
        <v>6.25</v>
      </c>
      <c r="T350" s="8">
        <f>U350/S350</f>
        <v>1.68</v>
      </c>
      <c r="U350" s="84">
        <v>10.5</v>
      </c>
      <c r="V350" s="48"/>
      <c r="W350" s="48"/>
      <c r="X350" s="85">
        <v>0.1</v>
      </c>
      <c r="Y350" s="85"/>
      <c r="Z350" s="48"/>
      <c r="AA350" s="48"/>
      <c r="AB350" s="48"/>
      <c r="AC350" s="48"/>
      <c r="AD350" s="48"/>
      <c r="AE350" s="84"/>
      <c r="AF350" s="48"/>
      <c r="AG350" s="48"/>
      <c r="AH350" s="84">
        <v>17.8</v>
      </c>
      <c r="AI350" s="84">
        <v>20</v>
      </c>
      <c r="AJ350" s="84">
        <v>2.38</v>
      </c>
      <c r="AK350" s="84">
        <v>0.43</v>
      </c>
      <c r="AL350" s="48"/>
      <c r="AM350" s="48"/>
      <c r="AN350" s="48"/>
      <c r="AO350" s="84"/>
      <c r="AP350" s="48"/>
      <c r="AQ350" s="48"/>
      <c r="AR350" s="48">
        <v>0</v>
      </c>
      <c r="AS350" s="48"/>
      <c r="AT350" s="48">
        <v>0</v>
      </c>
      <c r="AU350" s="48">
        <v>0</v>
      </c>
      <c r="AV350" s="48"/>
      <c r="AW350" s="48"/>
      <c r="AX350" s="48"/>
      <c r="AY350" s="48"/>
      <c r="AZ350" s="48"/>
      <c r="BA350" s="84"/>
      <c r="BB350" s="48"/>
      <c r="BC350" s="48">
        <v>0</v>
      </c>
      <c r="BD350" s="48"/>
      <c r="BE350" s="48"/>
      <c r="BF350" s="48"/>
      <c r="BG350" s="48"/>
      <c r="BH350" s="48"/>
      <c r="BI350" s="48"/>
      <c r="BJ350" s="48"/>
      <c r="BK350" s="48"/>
      <c r="BL350" s="48"/>
      <c r="BM350" s="48"/>
      <c r="BN350" s="48"/>
      <c r="BO350" s="84">
        <v>0.06</v>
      </c>
      <c r="BP350" s="84">
        <v>0.15</v>
      </c>
      <c r="BQ350" s="84">
        <v>4</v>
      </c>
      <c r="BR350" s="84"/>
      <c r="BS350" s="48">
        <v>0.2</v>
      </c>
      <c r="BT350" s="84"/>
      <c r="BU350" s="48"/>
      <c r="BV350" s="48">
        <v>18</v>
      </c>
      <c r="BW350" s="48">
        <v>0</v>
      </c>
      <c r="BX350" s="48"/>
      <c r="BY350" s="48"/>
      <c r="BZ350" s="48"/>
      <c r="CA350" s="84">
        <v>0</v>
      </c>
      <c r="CB350" s="84"/>
      <c r="CC350" s="48">
        <v>0</v>
      </c>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row>
    <row r="351" spans="1:146" s="13" customFormat="1">
      <c r="A351" s="48" t="s">
        <v>1037</v>
      </c>
      <c r="B351" s="48">
        <v>1</v>
      </c>
      <c r="C351" s="48" t="s">
        <v>375</v>
      </c>
      <c r="D351" s="48" t="s">
        <v>389</v>
      </c>
      <c r="E351" s="48">
        <v>2</v>
      </c>
      <c r="F351" s="48" t="s">
        <v>1038</v>
      </c>
      <c r="G351" s="48" t="s">
        <v>1039</v>
      </c>
      <c r="H351" s="49" t="s">
        <v>1040</v>
      </c>
      <c r="I351" s="48">
        <v>1</v>
      </c>
      <c r="J351" s="50" t="s">
        <v>512</v>
      </c>
      <c r="K351" s="50" t="s">
        <v>1043</v>
      </c>
      <c r="L351" s="48" t="s">
        <v>1044</v>
      </c>
      <c r="M351" s="51"/>
      <c r="N351" s="48"/>
      <c r="O351" s="53">
        <v>179</v>
      </c>
      <c r="P351" s="87"/>
      <c r="Q351" s="87"/>
      <c r="R351" s="84">
        <v>48</v>
      </c>
      <c r="S351" s="48">
        <v>6.25</v>
      </c>
      <c r="T351" s="8">
        <f>U351/S351</f>
        <v>1.0720000000000001</v>
      </c>
      <c r="U351" s="84">
        <v>6.7</v>
      </c>
      <c r="V351" s="48"/>
      <c r="W351" s="48"/>
      <c r="X351" s="85">
        <v>0.4</v>
      </c>
      <c r="Y351" s="85"/>
      <c r="Z351" s="48"/>
      <c r="AA351" s="48"/>
      <c r="AB351" s="48"/>
      <c r="AC351" s="48"/>
      <c r="AD351" s="48"/>
      <c r="AE351" s="84"/>
      <c r="AF351" s="48"/>
      <c r="AG351" s="48"/>
      <c r="AH351" s="84">
        <v>7.8</v>
      </c>
      <c r="AI351" s="84">
        <v>64</v>
      </c>
      <c r="AJ351" s="84">
        <v>4</v>
      </c>
      <c r="AK351" s="84"/>
      <c r="AL351" s="48"/>
      <c r="AM351" s="48"/>
      <c r="AN351" s="48"/>
      <c r="AO351" s="84"/>
      <c r="AP351" s="48"/>
      <c r="AQ351" s="48">
        <v>0</v>
      </c>
      <c r="AR351" s="48">
        <v>0</v>
      </c>
      <c r="AS351" s="48"/>
      <c r="AT351" s="48"/>
      <c r="AU351" s="48">
        <v>0</v>
      </c>
      <c r="AV351" s="48"/>
      <c r="AW351" s="48"/>
      <c r="AX351" s="48"/>
      <c r="AY351" s="48"/>
      <c r="AZ351" s="48"/>
      <c r="BA351" s="84"/>
      <c r="BB351" s="48"/>
      <c r="BC351" s="48"/>
      <c r="BD351" s="48"/>
      <c r="BE351" s="48"/>
      <c r="BF351" s="48"/>
      <c r="BG351" s="48"/>
      <c r="BH351" s="48"/>
      <c r="BI351" s="48"/>
      <c r="BJ351" s="48"/>
      <c r="BK351" s="48"/>
      <c r="BL351" s="48"/>
      <c r="BM351" s="48"/>
      <c r="BN351" s="48"/>
      <c r="BO351" s="84">
        <v>0</v>
      </c>
      <c r="BP351" s="84">
        <v>1.1399999999999999</v>
      </c>
      <c r="BQ351" s="84">
        <v>0</v>
      </c>
      <c r="BR351" s="84"/>
      <c r="BS351" s="48"/>
      <c r="BT351" s="84"/>
      <c r="BU351" s="48"/>
      <c r="BV351" s="48"/>
      <c r="BW351" s="48"/>
      <c r="BX351" s="48"/>
      <c r="BY351" s="48"/>
      <c r="BZ351" s="48"/>
      <c r="CA351" s="84"/>
      <c r="CB351" s="84"/>
      <c r="CC351" s="48">
        <v>0</v>
      </c>
      <c r="CD351" s="48"/>
      <c r="CE351" s="48"/>
      <c r="CF351" s="48"/>
      <c r="CG351" s="48"/>
      <c r="CH351" s="48"/>
      <c r="CI351" s="48"/>
      <c r="CJ351" s="48"/>
      <c r="CK351" s="48"/>
      <c r="CL351" s="48"/>
      <c r="CM351" s="48"/>
      <c r="CN351" s="48"/>
      <c r="CO351" s="48"/>
      <c r="CP351" s="48"/>
      <c r="CQ351" s="48"/>
      <c r="CR351" s="48"/>
      <c r="CS351" s="48"/>
      <c r="CT351" s="48"/>
      <c r="CU351" s="48"/>
      <c r="CV351" s="48"/>
      <c r="CW351" s="48"/>
      <c r="CX351" s="48"/>
      <c r="CY351" s="48"/>
      <c r="CZ351" s="48"/>
      <c r="DA351" s="48"/>
      <c r="DB351" s="48"/>
      <c r="DC351" s="48"/>
      <c r="DD351" s="48"/>
      <c r="DE351" s="48"/>
      <c r="DF351" s="48"/>
      <c r="DG351" s="48"/>
      <c r="DH351" s="48"/>
      <c r="DI351" s="48"/>
      <c r="DJ351" s="48"/>
      <c r="DK351" s="48"/>
      <c r="DL351" s="48"/>
      <c r="DM351" s="48"/>
      <c r="DN351" s="48"/>
      <c r="DO351" s="48"/>
      <c r="DP351" s="48"/>
      <c r="DQ351" s="48"/>
      <c r="DR351" s="48"/>
      <c r="DS351" s="48"/>
      <c r="DT351" s="48"/>
      <c r="DU351" s="48"/>
      <c r="DV351" s="48"/>
      <c r="DW351" s="48"/>
      <c r="DX351" s="48"/>
      <c r="DY351" s="48"/>
      <c r="DZ351" s="48"/>
      <c r="EA351" s="48"/>
      <c r="EB351" s="48"/>
      <c r="EC351" s="48"/>
      <c r="ED351" s="48"/>
      <c r="EE351" s="48"/>
      <c r="EF351" s="48"/>
      <c r="EG351" s="48"/>
    </row>
    <row r="352" spans="1:146" s="19" customFormat="1" ht="14.25" customHeight="1">
      <c r="A352" s="86" t="s">
        <v>1037</v>
      </c>
      <c r="B352" s="48" t="s">
        <v>646</v>
      </c>
      <c r="C352" s="48"/>
      <c r="D352" s="48"/>
      <c r="E352" s="48">
        <v>1</v>
      </c>
      <c r="F352" s="48" t="s">
        <v>1038</v>
      </c>
      <c r="G352" s="48" t="s">
        <v>1039</v>
      </c>
      <c r="H352" s="49" t="s">
        <v>1040</v>
      </c>
      <c r="I352" s="48"/>
      <c r="J352" s="50"/>
      <c r="K352" s="50"/>
      <c r="L352" s="48"/>
      <c r="M352" s="51">
        <f>R352+U352+X352+Y352+AE352+AG352+AH352</f>
        <v>99.999999999999986</v>
      </c>
      <c r="N352" s="52">
        <f>AVERAGE(N350:N351)</f>
        <v>273</v>
      </c>
      <c r="O352" s="53">
        <f>AVERAGE(O350:O351)</f>
        <v>122</v>
      </c>
      <c r="P352" s="87">
        <f>U352*17+X352*37+Y352*17+AG352*29+AE352*8</f>
        <v>511.2</v>
      </c>
      <c r="Q352" s="87">
        <f>(U352*4)+(X352*9)+(Y352*4)+(AG352*7)+(AE352*2)</f>
        <v>120.44999999999999</v>
      </c>
      <c r="R352" s="88">
        <f>AVERAGE(R350:R351)</f>
        <v>57</v>
      </c>
      <c r="S352" s="48">
        <v>6.25</v>
      </c>
      <c r="T352" s="52">
        <f>AVERAGE(T350:T351)</f>
        <v>1.3759999999999999</v>
      </c>
      <c r="U352" s="89">
        <f>S352*T352</f>
        <v>8.6</v>
      </c>
      <c r="V352" s="52">
        <f>U352</f>
        <v>8.6</v>
      </c>
      <c r="W352" s="7">
        <v>0</v>
      </c>
      <c r="X352" s="98">
        <f>AVERAGE(X350:X351)</f>
        <v>0.25</v>
      </c>
      <c r="Y352" s="66">
        <f>100-R352-U352-X352-AE352-AH352</f>
        <v>20.55</v>
      </c>
      <c r="Z352" s="52"/>
      <c r="AA352" s="23"/>
      <c r="AB352" s="23"/>
      <c r="AC352" s="23"/>
      <c r="AD352" s="23"/>
      <c r="AE352" s="88">
        <f>AF352</f>
        <v>0.8</v>
      </c>
      <c r="AF352" s="51">
        <v>0.8</v>
      </c>
      <c r="AG352" s="23">
        <v>0</v>
      </c>
      <c r="AH352" s="88">
        <f>AVERAGE(AH350:AH351)</f>
        <v>12.8</v>
      </c>
      <c r="AI352" s="88">
        <f>AVERAGE(AI350:AI351)</f>
        <v>42</v>
      </c>
      <c r="AJ352" s="88">
        <f>AVERAGE(AJ350:AJ351)</f>
        <v>3.19</v>
      </c>
      <c r="AK352" s="88">
        <f>AVERAGE(AK350:AK351)</f>
        <v>0.43</v>
      </c>
      <c r="AL352" s="52"/>
      <c r="AM352" s="52"/>
      <c r="AN352" s="26"/>
      <c r="AO352" s="89">
        <f>AR352+(AS352/12)</f>
        <v>0</v>
      </c>
      <c r="AP352" s="27"/>
      <c r="AQ352" s="52"/>
      <c r="AR352" s="52">
        <f>AVERAGE(AR350:AR351)</f>
        <v>0</v>
      </c>
      <c r="AS352" s="52">
        <f>AU352</f>
        <v>0</v>
      </c>
      <c r="AT352" s="27"/>
      <c r="AU352" s="52">
        <f>AVERAGE(AU350:AU351)</f>
        <v>0</v>
      </c>
      <c r="AV352" s="27"/>
      <c r="AW352" s="27"/>
      <c r="AX352" s="48"/>
      <c r="AY352" s="27"/>
      <c r="AZ352" s="27"/>
      <c r="BA352" s="67">
        <v>0</v>
      </c>
      <c r="BB352" s="27"/>
      <c r="BC352" s="23"/>
      <c r="BD352" s="25"/>
      <c r="BE352" s="25"/>
      <c r="BF352" s="25"/>
      <c r="BG352" s="25"/>
      <c r="BH352" s="92"/>
      <c r="BI352" s="26"/>
      <c r="BJ352" s="26"/>
      <c r="BK352" s="26"/>
      <c r="BL352" s="26"/>
      <c r="BM352" s="26"/>
      <c r="BN352" s="27"/>
      <c r="BO352" s="89">
        <f>AVERAGE(BO350:BO351)</f>
        <v>0.03</v>
      </c>
      <c r="BP352" s="89">
        <f>AVERAGE(BP350:BP351)</f>
        <v>0.64499999999999991</v>
      </c>
      <c r="BQ352" s="89">
        <f>AVERAGE(BQ350:BQ351)</f>
        <v>2</v>
      </c>
      <c r="BR352" s="84">
        <v>0.2</v>
      </c>
      <c r="BS352" s="48">
        <v>1.2350000000000001</v>
      </c>
      <c r="BT352" s="70">
        <v>18</v>
      </c>
      <c r="BU352" s="26"/>
      <c r="BV352" s="27">
        <v>18</v>
      </c>
      <c r="BW352" s="27">
        <v>0</v>
      </c>
      <c r="BX352" s="48">
        <v>18</v>
      </c>
      <c r="BY352" s="48">
        <v>18</v>
      </c>
      <c r="BZ352" s="23"/>
      <c r="CA352" s="71">
        <v>0</v>
      </c>
      <c r="CB352" s="71">
        <f>CC352:CC352</f>
        <v>0</v>
      </c>
      <c r="CC352" s="52">
        <f>AVERAGE(CC350:CC351)</f>
        <v>0</v>
      </c>
      <c r="CD352" s="25"/>
      <c r="CE352" s="25"/>
      <c r="CF352" s="25"/>
      <c r="CG352" s="23"/>
      <c r="CH352" s="25"/>
      <c r="CI352" s="25"/>
      <c r="CJ352" s="27"/>
      <c r="CK352" s="26"/>
      <c r="CL352" s="26"/>
      <c r="CM352" s="26"/>
      <c r="CN352" s="26"/>
      <c r="CO352" s="24"/>
      <c r="CP352" s="24"/>
      <c r="CQ352" s="25"/>
      <c r="CR352" s="24"/>
      <c r="CS352" s="25"/>
      <c r="CT352" s="24"/>
      <c r="CU352" s="25"/>
      <c r="CV352" s="25"/>
      <c r="CW352" s="25"/>
      <c r="CX352" s="26"/>
      <c r="CY352" s="26"/>
      <c r="CZ352" s="24"/>
      <c r="DA352" s="25"/>
      <c r="DB352" s="26"/>
      <c r="DC352" s="25"/>
      <c r="DD352" s="25"/>
      <c r="DE352" s="25"/>
      <c r="DF352" s="26"/>
      <c r="DG352" s="26"/>
      <c r="DH352" s="25"/>
      <c r="DI352" s="25"/>
      <c r="DJ352" s="25"/>
      <c r="DK352" s="25"/>
      <c r="DL352" s="25"/>
      <c r="DM352" s="26"/>
      <c r="DN352" s="26"/>
      <c r="DO352" s="25"/>
      <c r="DP352" s="27"/>
      <c r="DQ352" s="27"/>
      <c r="DR352" s="27"/>
      <c r="DS352" s="27"/>
      <c r="DT352" s="27"/>
      <c r="DU352" s="27"/>
      <c r="DV352" s="27"/>
      <c r="DW352" s="27"/>
      <c r="DX352" s="27"/>
      <c r="DY352" s="27"/>
      <c r="DZ352" s="27"/>
      <c r="EA352" s="27"/>
      <c r="EB352" s="27"/>
      <c r="EC352" s="27"/>
      <c r="ED352" s="27"/>
      <c r="EE352" s="27"/>
      <c r="EF352" s="27"/>
      <c r="EG352" s="27"/>
      <c r="EH352" s="20"/>
      <c r="EI352" s="20"/>
      <c r="EJ352" s="20"/>
      <c r="EK352" s="20"/>
      <c r="EL352" s="20"/>
      <c r="EM352" s="20"/>
      <c r="EN352" s="20"/>
      <c r="EO352" s="20"/>
      <c r="EP352" s="20"/>
    </row>
    <row r="353" spans="1:146" s="13" customFormat="1">
      <c r="A353" s="93"/>
      <c r="B353" s="94"/>
      <c r="C353" s="94"/>
      <c r="D353" s="94"/>
      <c r="E353" s="94"/>
      <c r="F353" s="94"/>
      <c r="G353" s="94"/>
      <c r="H353" s="95"/>
      <c r="I353" s="94"/>
      <c r="J353" s="96"/>
      <c r="K353" s="96"/>
      <c r="L353" s="94"/>
      <c r="M353" s="172"/>
      <c r="N353" s="94"/>
      <c r="O353" s="97"/>
      <c r="P353" s="84" t="s">
        <v>1349</v>
      </c>
      <c r="Q353" s="84" t="s">
        <v>1349</v>
      </c>
      <c r="R353" s="84" t="s">
        <v>1349</v>
      </c>
      <c r="S353" s="94"/>
      <c r="T353" s="94"/>
      <c r="U353" s="84"/>
      <c r="V353" s="94" t="s">
        <v>301</v>
      </c>
      <c r="W353" s="94" t="s">
        <v>416</v>
      </c>
      <c r="X353" s="85"/>
      <c r="Y353" s="85" t="s">
        <v>301</v>
      </c>
      <c r="Z353" s="48"/>
      <c r="AA353" s="48"/>
      <c r="AB353" s="48"/>
      <c r="AC353" s="48"/>
      <c r="AD353" s="48"/>
      <c r="AE353" s="84" t="s">
        <v>1209</v>
      </c>
      <c r="AF353" s="94"/>
      <c r="AG353" s="94" t="s">
        <v>647</v>
      </c>
      <c r="AH353" s="84" t="s">
        <v>648</v>
      </c>
      <c r="AI353" s="84" t="s">
        <v>648</v>
      </c>
      <c r="AJ353" s="84" t="s">
        <v>648</v>
      </c>
      <c r="AK353" s="84" t="s">
        <v>648</v>
      </c>
      <c r="AL353" s="48"/>
      <c r="AM353" s="48"/>
      <c r="AN353" s="48"/>
      <c r="AO353" s="84" t="s">
        <v>301</v>
      </c>
      <c r="AP353" s="94"/>
      <c r="AQ353" s="94"/>
      <c r="AR353" s="94"/>
      <c r="AS353" s="94"/>
      <c r="AT353" s="94"/>
      <c r="AU353" s="94"/>
      <c r="AV353" s="48"/>
      <c r="AW353" s="48"/>
      <c r="AX353" s="48"/>
      <c r="AY353" s="48"/>
      <c r="AZ353" s="48"/>
      <c r="BA353" s="84" t="s">
        <v>1209</v>
      </c>
      <c r="BB353" s="94"/>
      <c r="BC353" s="94"/>
      <c r="BD353" s="48"/>
      <c r="BE353" s="48"/>
      <c r="BF353" s="48"/>
      <c r="BG353" s="48"/>
      <c r="BH353" s="48"/>
      <c r="BI353" s="48"/>
      <c r="BJ353" s="48"/>
      <c r="BK353" s="48"/>
      <c r="BL353" s="48"/>
      <c r="BM353" s="48"/>
      <c r="BN353" s="48"/>
      <c r="BO353" s="84" t="s">
        <v>301</v>
      </c>
      <c r="BP353" s="84" t="s">
        <v>301</v>
      </c>
      <c r="BQ353" s="84" t="s">
        <v>301</v>
      </c>
      <c r="BR353" s="84" t="s">
        <v>1209</v>
      </c>
      <c r="BS353" s="94" t="s">
        <v>1209</v>
      </c>
      <c r="BT353" s="84" t="s">
        <v>1209</v>
      </c>
      <c r="BU353" s="94"/>
      <c r="BV353" s="94" t="s">
        <v>1209</v>
      </c>
      <c r="BW353" s="94" t="s">
        <v>1209</v>
      </c>
      <c r="BX353" s="94" t="s">
        <v>1209</v>
      </c>
      <c r="BY353" s="94" t="s">
        <v>1209</v>
      </c>
      <c r="BZ353" s="94"/>
      <c r="CA353" s="84" t="s">
        <v>1209</v>
      </c>
      <c r="CB353" s="84" t="s">
        <v>301</v>
      </c>
      <c r="CC353" s="94" t="s">
        <v>301</v>
      </c>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c r="DH353" s="48"/>
      <c r="DI353" s="48"/>
      <c r="DJ353" s="48"/>
      <c r="DK353" s="48"/>
      <c r="DL353" s="48"/>
      <c r="DM353" s="48"/>
      <c r="DN353" s="48"/>
      <c r="DO353" s="48"/>
      <c r="DP353" s="48"/>
      <c r="DQ353" s="48"/>
      <c r="DR353" s="48"/>
      <c r="DS353" s="48"/>
      <c r="DT353" s="48"/>
      <c r="DU353" s="48"/>
      <c r="DV353" s="48"/>
      <c r="DW353" s="48"/>
      <c r="DX353" s="48"/>
      <c r="DY353" s="48"/>
      <c r="DZ353" s="48"/>
      <c r="EA353" s="48"/>
      <c r="EB353" s="48"/>
      <c r="EC353" s="48"/>
      <c r="ED353" s="48"/>
      <c r="EE353" s="48"/>
      <c r="EF353" s="48"/>
      <c r="EG353" s="48"/>
    </row>
    <row r="354" spans="1:146" s="13" customFormat="1">
      <c r="A354" s="48" t="s">
        <v>1045</v>
      </c>
      <c r="B354" s="48">
        <v>1</v>
      </c>
      <c r="C354" s="48" t="s">
        <v>375</v>
      </c>
      <c r="D354" s="48" t="s">
        <v>389</v>
      </c>
      <c r="E354" s="48">
        <v>1</v>
      </c>
      <c r="F354" s="48" t="s">
        <v>1046</v>
      </c>
      <c r="G354" s="48" t="s">
        <v>1047</v>
      </c>
      <c r="H354" s="49" t="s">
        <v>1040</v>
      </c>
      <c r="I354" s="48">
        <v>2</v>
      </c>
      <c r="J354" s="50" t="s">
        <v>439</v>
      </c>
      <c r="K354" s="50" t="s">
        <v>1048</v>
      </c>
      <c r="L354" s="48" t="s">
        <v>1049</v>
      </c>
      <c r="M354" s="51"/>
      <c r="N354" s="48"/>
      <c r="O354" s="53">
        <v>107</v>
      </c>
      <c r="P354" s="87"/>
      <c r="Q354" s="87"/>
      <c r="R354" s="84">
        <v>58</v>
      </c>
      <c r="S354" s="48">
        <v>6.25</v>
      </c>
      <c r="T354" s="8">
        <f>U354/S354</f>
        <v>1.712</v>
      </c>
      <c r="U354" s="84">
        <v>10.7</v>
      </c>
      <c r="V354" s="48"/>
      <c r="W354" s="48"/>
      <c r="X354" s="85">
        <v>3.7</v>
      </c>
      <c r="Y354" s="85"/>
      <c r="Z354" s="48"/>
      <c r="AA354" s="48"/>
      <c r="AB354" s="48"/>
      <c r="AC354" s="48"/>
      <c r="AD354" s="48"/>
      <c r="AE354" s="84"/>
      <c r="AF354" s="48"/>
      <c r="AG354" s="48"/>
      <c r="AH354" s="84">
        <v>19.899999999999999</v>
      </c>
      <c r="AI354" s="84">
        <v>83</v>
      </c>
      <c r="AJ354" s="84">
        <v>3.8</v>
      </c>
      <c r="AK354" s="84"/>
      <c r="AL354" s="48"/>
      <c r="AM354" s="48"/>
      <c r="AN354" s="48"/>
      <c r="AO354" s="84"/>
      <c r="AP354" s="48"/>
      <c r="AQ354" s="48">
        <v>0</v>
      </c>
      <c r="AR354" s="48">
        <v>0</v>
      </c>
      <c r="AS354" s="48"/>
      <c r="AT354" s="48"/>
      <c r="AU354" s="48"/>
      <c r="AV354" s="48"/>
      <c r="AW354" s="48"/>
      <c r="AX354" s="48"/>
      <c r="AY354" s="48"/>
      <c r="AZ354" s="48"/>
      <c r="BA354" s="84"/>
      <c r="BB354" s="48"/>
      <c r="BC354" s="48"/>
      <c r="BD354" s="48"/>
      <c r="BE354" s="48"/>
      <c r="BF354" s="48"/>
      <c r="BG354" s="48"/>
      <c r="BH354" s="48"/>
      <c r="BI354" s="48"/>
      <c r="BJ354" s="48"/>
      <c r="BK354" s="48"/>
      <c r="BL354" s="48"/>
      <c r="BM354" s="48"/>
      <c r="BN354" s="48"/>
      <c r="BO354" s="84">
        <v>0</v>
      </c>
      <c r="BP354" s="84">
        <v>0.12</v>
      </c>
      <c r="BQ354" s="84">
        <v>1.3</v>
      </c>
      <c r="BR354" s="84"/>
      <c r="BS354" s="48"/>
      <c r="BT354" s="84"/>
      <c r="BU354" s="48"/>
      <c r="BV354" s="48"/>
      <c r="BW354" s="48"/>
      <c r="BX354" s="48"/>
      <c r="BY354" s="48"/>
      <c r="BZ354" s="48"/>
      <c r="CA354" s="84"/>
      <c r="CB354" s="84"/>
      <c r="CC354" s="48">
        <v>0</v>
      </c>
      <c r="CD354" s="48"/>
      <c r="CE354" s="48"/>
      <c r="CF354" s="48"/>
      <c r="CG354" s="48"/>
      <c r="CH354" s="48"/>
      <c r="CI354" s="48"/>
      <c r="CJ354" s="48"/>
      <c r="CK354" s="48"/>
      <c r="CL354" s="48"/>
      <c r="CM354" s="48"/>
      <c r="CN354" s="48"/>
      <c r="CO354" s="48"/>
      <c r="CP354" s="48"/>
      <c r="CQ354" s="48"/>
      <c r="CR354" s="48"/>
      <c r="CS354" s="48"/>
      <c r="CT354" s="48"/>
      <c r="CU354" s="48"/>
      <c r="CV354" s="48"/>
      <c r="CW354" s="48"/>
      <c r="CX354" s="48"/>
      <c r="CY354" s="48"/>
      <c r="CZ354" s="48"/>
      <c r="DA354" s="48"/>
      <c r="DB354" s="48"/>
      <c r="DC354" s="48"/>
      <c r="DD354" s="48"/>
      <c r="DE354" s="48"/>
      <c r="DF354" s="48"/>
      <c r="DG354" s="48"/>
      <c r="DH354" s="48"/>
      <c r="DI354" s="48"/>
      <c r="DJ354" s="48"/>
      <c r="DK354" s="48"/>
      <c r="DL354" s="48"/>
      <c r="DM354" s="48"/>
      <c r="DN354" s="48"/>
      <c r="DO354" s="48"/>
      <c r="DP354" s="48"/>
      <c r="DQ354" s="48"/>
      <c r="DR354" s="48"/>
      <c r="DS354" s="48"/>
      <c r="DT354" s="48"/>
      <c r="DU354" s="48"/>
      <c r="DV354" s="48"/>
      <c r="DW354" s="48"/>
      <c r="DX354" s="48"/>
      <c r="DY354" s="48"/>
      <c r="DZ354" s="48"/>
      <c r="EA354" s="48"/>
      <c r="EB354" s="48"/>
      <c r="EC354" s="48"/>
      <c r="ED354" s="48"/>
      <c r="EE354" s="48"/>
      <c r="EF354" s="48"/>
      <c r="EG354" s="48"/>
    </row>
    <row r="355" spans="1:146" s="19" customFormat="1" ht="14.25" customHeight="1">
      <c r="A355" s="86" t="s">
        <v>1045</v>
      </c>
      <c r="B355" s="48" t="s">
        <v>646</v>
      </c>
      <c r="C355" s="48"/>
      <c r="D355" s="48"/>
      <c r="E355" s="48">
        <v>1</v>
      </c>
      <c r="F355" s="48" t="s">
        <v>1046</v>
      </c>
      <c r="G355" s="48" t="s">
        <v>1047</v>
      </c>
      <c r="H355" s="49" t="s">
        <v>1040</v>
      </c>
      <c r="I355" s="48"/>
      <c r="J355" s="50"/>
      <c r="K355" s="50"/>
      <c r="L355" s="48"/>
      <c r="M355" s="51">
        <f>R355+U355+X355+Y355+AE355+AG355+AH355</f>
        <v>100</v>
      </c>
      <c r="N355" s="52"/>
      <c r="O355" s="53">
        <f>AVERAGE(O354:O354)</f>
        <v>107</v>
      </c>
      <c r="P355" s="87">
        <f>U355*17+X355*37+Y355*17+AG355*29+AE355*8</f>
        <v>366</v>
      </c>
      <c r="Q355" s="87">
        <f>(U355*4)+(X355*9)+(Y355*4)+(AG355*7)+(AE355*2)</f>
        <v>88.300000000000011</v>
      </c>
      <c r="R355" s="88">
        <f>AVERAGE(R354:R354)</f>
        <v>58</v>
      </c>
      <c r="S355" s="48">
        <v>6.25</v>
      </c>
      <c r="T355" s="52">
        <f>AVERAGE(T354:T354)</f>
        <v>1.712</v>
      </c>
      <c r="U355" s="89">
        <f>S355*T355</f>
        <v>10.7</v>
      </c>
      <c r="V355" s="52">
        <f>U355</f>
        <v>10.7</v>
      </c>
      <c r="W355" s="7">
        <v>0</v>
      </c>
      <c r="X355" s="98">
        <f>AVERAGE(X354:X354)</f>
        <v>3.7</v>
      </c>
      <c r="Y355" s="66">
        <f>100-R355-U355-X355-AE355-AH355</f>
        <v>-1.5999999999999979</v>
      </c>
      <c r="Z355" s="52"/>
      <c r="AA355" s="23"/>
      <c r="AB355" s="23"/>
      <c r="AC355" s="23"/>
      <c r="AD355" s="23"/>
      <c r="AE355" s="88">
        <v>9.3000000000000007</v>
      </c>
      <c r="AF355" s="51"/>
      <c r="AG355" s="23">
        <v>0</v>
      </c>
      <c r="AH355" s="88">
        <f>AVERAGE(AH354:AH354)</f>
        <v>19.899999999999999</v>
      </c>
      <c r="AI355" s="88">
        <f>AVERAGE(AI354:AI354)</f>
        <v>83</v>
      </c>
      <c r="AJ355" s="88">
        <f>AVERAGE(AJ354:AJ354)</f>
        <v>3.8</v>
      </c>
      <c r="AK355" s="88">
        <v>4.8899999999999997</v>
      </c>
      <c r="AL355" s="52"/>
      <c r="AM355" s="52"/>
      <c r="AN355" s="26"/>
      <c r="AO355" s="89">
        <v>1</v>
      </c>
      <c r="AP355" s="27"/>
      <c r="AQ355" s="52"/>
      <c r="AR355" s="52">
        <f>AVERAGE(AR354:AR354)</f>
        <v>0</v>
      </c>
      <c r="AS355" s="52"/>
      <c r="AT355" s="27"/>
      <c r="AU355" s="52"/>
      <c r="AV355" s="27"/>
      <c r="AW355" s="27"/>
      <c r="AX355" s="48"/>
      <c r="AY355" s="27"/>
      <c r="AZ355" s="27"/>
      <c r="BA355" s="67">
        <v>0</v>
      </c>
      <c r="BB355" s="27"/>
      <c r="BC355" s="23"/>
      <c r="BD355" s="25"/>
      <c r="BE355" s="25"/>
      <c r="BF355" s="25"/>
      <c r="BG355" s="25"/>
      <c r="BH355" s="92"/>
      <c r="BI355" s="26"/>
      <c r="BJ355" s="26"/>
      <c r="BK355" s="26"/>
      <c r="BL355" s="26"/>
      <c r="BM355" s="26"/>
      <c r="BN355" s="27"/>
      <c r="BO355" s="89">
        <f>AVERAGE(BO354:BO354)</f>
        <v>0</v>
      </c>
      <c r="BP355" s="89">
        <f>AVERAGE(BP354:BP354)</f>
        <v>0.12</v>
      </c>
      <c r="BQ355" s="89">
        <v>1.3</v>
      </c>
      <c r="BR355" s="84">
        <v>0.377</v>
      </c>
      <c r="BS355" s="26"/>
      <c r="BT355" s="69">
        <v>3.75</v>
      </c>
      <c r="BU355" s="26"/>
      <c r="BV355" s="27"/>
      <c r="BW355" s="27"/>
      <c r="BX355" s="27"/>
      <c r="BY355" s="27"/>
      <c r="BZ355" s="23"/>
      <c r="CA355" s="71">
        <v>0</v>
      </c>
      <c r="CB355" s="71">
        <v>6</v>
      </c>
      <c r="CC355" s="52">
        <v>0</v>
      </c>
      <c r="CD355" s="25"/>
      <c r="CE355" s="25"/>
      <c r="CF355" s="25"/>
      <c r="CG355" s="23"/>
      <c r="CH355" s="25"/>
      <c r="CI355" s="25"/>
      <c r="CJ355" s="27"/>
      <c r="CK355" s="26"/>
      <c r="CL355" s="26"/>
      <c r="CM355" s="26"/>
      <c r="CN355" s="26"/>
      <c r="CO355" s="24"/>
      <c r="CP355" s="24"/>
      <c r="CQ355" s="25"/>
      <c r="CR355" s="24"/>
      <c r="CS355" s="25"/>
      <c r="CT355" s="24"/>
      <c r="CU355" s="25"/>
      <c r="CV355" s="25"/>
      <c r="CW355" s="25"/>
      <c r="CX355" s="26"/>
      <c r="CY355" s="26"/>
      <c r="CZ355" s="24"/>
      <c r="DA355" s="25"/>
      <c r="DB355" s="26"/>
      <c r="DC355" s="25"/>
      <c r="DD355" s="25"/>
      <c r="DE355" s="25"/>
      <c r="DF355" s="26"/>
      <c r="DG355" s="26"/>
      <c r="DH355" s="25"/>
      <c r="DI355" s="25"/>
      <c r="DJ355" s="25"/>
      <c r="DK355" s="25"/>
      <c r="DL355" s="25"/>
      <c r="DM355" s="26"/>
      <c r="DN355" s="26"/>
      <c r="DO355" s="25"/>
      <c r="DP355" s="27"/>
      <c r="DQ355" s="27"/>
      <c r="DR355" s="27"/>
      <c r="DS355" s="27"/>
      <c r="DT355" s="27"/>
      <c r="DU355" s="27"/>
      <c r="DV355" s="27"/>
      <c r="DW355" s="27"/>
      <c r="DX355" s="27"/>
      <c r="DY355" s="27"/>
      <c r="DZ355" s="27"/>
      <c r="EA355" s="27"/>
      <c r="EB355" s="27"/>
      <c r="EC355" s="27"/>
      <c r="ED355" s="27"/>
      <c r="EE355" s="27"/>
      <c r="EF355" s="27"/>
      <c r="EG355" s="27"/>
      <c r="EH355" s="20"/>
      <c r="EI355" s="20"/>
      <c r="EJ355" s="20"/>
      <c r="EK355" s="20"/>
      <c r="EL355" s="20"/>
      <c r="EM355" s="20"/>
      <c r="EN355" s="20"/>
      <c r="EO355" s="20"/>
      <c r="EP355" s="20"/>
    </row>
    <row r="356" spans="1:146" s="13" customFormat="1">
      <c r="A356" s="93"/>
      <c r="B356" s="94"/>
      <c r="C356" s="94"/>
      <c r="D356" s="94"/>
      <c r="E356" s="94"/>
      <c r="F356" s="94"/>
      <c r="G356" s="94"/>
      <c r="H356" s="95"/>
      <c r="I356" s="94"/>
      <c r="J356" s="96"/>
      <c r="K356" s="96"/>
      <c r="L356" s="94"/>
      <c r="M356" s="172"/>
      <c r="N356" s="94"/>
      <c r="O356" s="97"/>
      <c r="P356" s="84" t="s">
        <v>1349</v>
      </c>
      <c r="Q356" s="84" t="s">
        <v>1349</v>
      </c>
      <c r="R356" s="84" t="s">
        <v>1349</v>
      </c>
      <c r="S356" s="94"/>
      <c r="T356" s="94"/>
      <c r="U356" s="84"/>
      <c r="V356" s="94" t="s">
        <v>416</v>
      </c>
      <c r="W356" s="94" t="s">
        <v>416</v>
      </c>
      <c r="X356" s="85"/>
      <c r="Y356" s="85" t="s">
        <v>301</v>
      </c>
      <c r="Z356" s="48"/>
      <c r="AA356" s="48"/>
      <c r="AB356" s="48"/>
      <c r="AC356" s="48"/>
      <c r="AD356" s="48"/>
      <c r="AE356" s="84" t="s">
        <v>1244</v>
      </c>
      <c r="AF356" s="94"/>
      <c r="AG356" s="94" t="s">
        <v>647</v>
      </c>
      <c r="AH356" s="84" t="s">
        <v>1210</v>
      </c>
      <c r="AI356" s="84" t="s">
        <v>1210</v>
      </c>
      <c r="AJ356" s="84" t="s">
        <v>1210</v>
      </c>
      <c r="AK356" s="84" t="s">
        <v>1244</v>
      </c>
      <c r="AL356" s="48"/>
      <c r="AM356" s="48"/>
      <c r="AN356" s="48"/>
      <c r="AO356" s="84" t="s">
        <v>1244</v>
      </c>
      <c r="AP356" s="94"/>
      <c r="AQ356" s="94"/>
      <c r="AR356" s="94" t="s">
        <v>1210</v>
      </c>
      <c r="AS356" s="94"/>
      <c r="AT356" s="94"/>
      <c r="AU356" s="94"/>
      <c r="AV356" s="48"/>
      <c r="AW356" s="48"/>
      <c r="AX356" s="48"/>
      <c r="AY356" s="48"/>
      <c r="AZ356" s="48"/>
      <c r="BA356" s="84" t="s">
        <v>1244</v>
      </c>
      <c r="BB356" s="94"/>
      <c r="BC356" s="94"/>
      <c r="BD356" s="48"/>
      <c r="BE356" s="48"/>
      <c r="BF356" s="48"/>
      <c r="BG356" s="48"/>
      <c r="BH356" s="48"/>
      <c r="BI356" s="48"/>
      <c r="BJ356" s="48"/>
      <c r="BK356" s="48"/>
      <c r="BL356" s="48"/>
      <c r="BM356" s="48"/>
      <c r="BN356" s="48"/>
      <c r="BO356" s="84" t="s">
        <v>1210</v>
      </c>
      <c r="BP356" s="84" t="s">
        <v>1210</v>
      </c>
      <c r="BQ356" s="84" t="s">
        <v>1210</v>
      </c>
      <c r="BR356" s="84" t="s">
        <v>1244</v>
      </c>
      <c r="BS356" s="94"/>
      <c r="BT356" s="84" t="s">
        <v>1244</v>
      </c>
      <c r="BU356" s="94"/>
      <c r="BV356" s="94"/>
      <c r="BW356" s="94"/>
      <c r="BX356" s="94"/>
      <c r="BY356" s="94"/>
      <c r="BZ356" s="94"/>
      <c r="CA356" s="84" t="s">
        <v>1244</v>
      </c>
      <c r="CB356" s="84" t="s">
        <v>1244</v>
      </c>
      <c r="CC356" s="94" t="s">
        <v>1210</v>
      </c>
      <c r="CD356" s="48"/>
      <c r="CE356" s="48"/>
      <c r="CF356" s="48"/>
      <c r="CG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c r="DV356" s="48"/>
      <c r="DW356" s="48"/>
      <c r="DX356" s="48"/>
      <c r="DY356" s="48"/>
      <c r="DZ356" s="48"/>
      <c r="EA356" s="48"/>
      <c r="EB356" s="48"/>
      <c r="EC356" s="48"/>
      <c r="ED356" s="48"/>
      <c r="EE356" s="48"/>
      <c r="EF356" s="48"/>
      <c r="EG356" s="48"/>
    </row>
    <row r="357" spans="1:146" s="13" customFormat="1">
      <c r="A357" s="48" t="s">
        <v>1050</v>
      </c>
      <c r="B357" s="48">
        <v>1</v>
      </c>
      <c r="C357" s="48" t="s">
        <v>375</v>
      </c>
      <c r="D357" s="48" t="s">
        <v>389</v>
      </c>
      <c r="E357" s="48">
        <v>1</v>
      </c>
      <c r="F357" s="48" t="s">
        <v>1051</v>
      </c>
      <c r="G357" s="48" t="s">
        <v>1052</v>
      </c>
      <c r="H357" s="49" t="s">
        <v>853</v>
      </c>
      <c r="I357" s="48">
        <v>1</v>
      </c>
      <c r="J357" s="50" t="s">
        <v>441</v>
      </c>
      <c r="K357" s="50" t="s">
        <v>1053</v>
      </c>
      <c r="L357" s="48" t="s">
        <v>853</v>
      </c>
      <c r="M357" s="51"/>
      <c r="N357" s="48">
        <v>75</v>
      </c>
      <c r="O357" s="53">
        <v>18</v>
      </c>
      <c r="P357" s="87"/>
      <c r="Q357" s="87"/>
      <c r="R357" s="84">
        <v>90.9</v>
      </c>
      <c r="S357" s="48">
        <v>6.25</v>
      </c>
      <c r="T357" s="8">
        <f>U357/S357</f>
        <v>0.192</v>
      </c>
      <c r="U357" s="84">
        <v>1.2</v>
      </c>
      <c r="V357" s="48"/>
      <c r="W357" s="48"/>
      <c r="X357" s="85"/>
      <c r="Y357" s="85"/>
      <c r="Z357" s="48"/>
      <c r="AA357" s="48"/>
      <c r="AB357" s="48"/>
      <c r="AC357" s="48"/>
      <c r="AD357" s="48"/>
      <c r="AE357" s="84"/>
      <c r="AF357" s="48"/>
      <c r="AG357" s="48"/>
      <c r="AH357" s="84">
        <v>3</v>
      </c>
      <c r="AI357" s="84">
        <v>51</v>
      </c>
      <c r="AJ357" s="84">
        <v>0.3</v>
      </c>
      <c r="AK357" s="84"/>
      <c r="AL357" s="48"/>
      <c r="AM357" s="48"/>
      <c r="AN357" s="48"/>
      <c r="AO357" s="84"/>
      <c r="AP357" s="48"/>
      <c r="AQ357" s="48"/>
      <c r="AR357" s="48">
        <v>0</v>
      </c>
      <c r="AS357" s="48"/>
      <c r="AT357" s="48"/>
      <c r="AU357" s="48">
        <v>20</v>
      </c>
      <c r="AV357" s="48"/>
      <c r="AW357" s="48"/>
      <c r="AX357" s="48"/>
      <c r="AY357" s="48"/>
      <c r="AZ357" s="48"/>
      <c r="BA357" s="84"/>
      <c r="BB357" s="48"/>
      <c r="BC357" s="48"/>
      <c r="BD357" s="48"/>
      <c r="BE357" s="48"/>
      <c r="BF357" s="48"/>
      <c r="BG357" s="48"/>
      <c r="BH357" s="48"/>
      <c r="BI357" s="48"/>
      <c r="BJ357" s="48"/>
      <c r="BK357" s="48"/>
      <c r="BL357" s="48"/>
      <c r="BM357" s="48"/>
      <c r="BN357" s="48"/>
      <c r="BO357" s="84">
        <v>0.01</v>
      </c>
      <c r="BP357" s="84">
        <v>0.06</v>
      </c>
      <c r="BQ357" s="84">
        <v>0.3</v>
      </c>
      <c r="BR357" s="84"/>
      <c r="BS357" s="48"/>
      <c r="BT357" s="84"/>
      <c r="BU357" s="48"/>
      <c r="BV357" s="48"/>
      <c r="BW357" s="48"/>
      <c r="BX357" s="48"/>
      <c r="BY357" s="48"/>
      <c r="BZ357" s="48"/>
      <c r="CA357" s="84"/>
      <c r="CB357" s="84"/>
      <c r="CC357" s="48">
        <v>20</v>
      </c>
      <c r="CD357" s="48"/>
      <c r="CE357" s="48"/>
      <c r="CF357" s="48"/>
      <c r="CG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c r="DV357" s="48"/>
      <c r="DW357" s="48"/>
      <c r="DX357" s="48"/>
      <c r="DY357" s="48"/>
      <c r="DZ357" s="48"/>
      <c r="EA357" s="48"/>
      <c r="EB357" s="48"/>
      <c r="EC357" s="48"/>
      <c r="ED357" s="48"/>
      <c r="EE357" s="48"/>
      <c r="EF357" s="48"/>
      <c r="EG357" s="48"/>
    </row>
    <row r="358" spans="1:146" s="19" customFormat="1" ht="14.25" customHeight="1">
      <c r="A358" s="86" t="s">
        <v>1050</v>
      </c>
      <c r="B358" s="48" t="s">
        <v>646</v>
      </c>
      <c r="C358" s="48"/>
      <c r="D358" s="48"/>
      <c r="E358" s="48">
        <v>1</v>
      </c>
      <c r="F358" s="48" t="s">
        <v>1051</v>
      </c>
      <c r="G358" s="48" t="s">
        <v>1052</v>
      </c>
      <c r="H358" s="49" t="s">
        <v>853</v>
      </c>
      <c r="I358" s="48"/>
      <c r="J358" s="50"/>
      <c r="K358" s="50"/>
      <c r="L358" s="48"/>
      <c r="M358" s="51">
        <f>R358+U358+X358+Y358+AE358+AG358+AH358</f>
        <v>100</v>
      </c>
      <c r="N358" s="52">
        <f>AVERAGE(N357:N357)</f>
        <v>75</v>
      </c>
      <c r="O358" s="53">
        <f>AVERAGE(O357:O357)</f>
        <v>18</v>
      </c>
      <c r="P358" s="87">
        <f>U358*17+X358*37+Y358*17+AG358*29+AE358*8</f>
        <v>98.699999999999903</v>
      </c>
      <c r="Q358" s="87">
        <f>(U358*4)+(X358*9)+(Y358*4)+(AG358*7)+(AE358*2)</f>
        <v>23.399999999999977</v>
      </c>
      <c r="R358" s="88">
        <f>AVERAGE(R357:R357)</f>
        <v>90.9</v>
      </c>
      <c r="S358" s="48">
        <v>6.25</v>
      </c>
      <c r="T358" s="52">
        <f>AVERAGE(T357:T357)</f>
        <v>0.192</v>
      </c>
      <c r="U358" s="89">
        <f>S358*T358</f>
        <v>1.2</v>
      </c>
      <c r="V358" s="52">
        <f>U358</f>
        <v>1.2</v>
      </c>
      <c r="W358" s="7">
        <v>0</v>
      </c>
      <c r="X358" s="98">
        <v>0.2</v>
      </c>
      <c r="Y358" s="66">
        <f>100-R358-U358-X358-AE358-AH358</f>
        <v>3.699999999999994</v>
      </c>
      <c r="Z358" s="52"/>
      <c r="AA358" s="23"/>
      <c r="AB358" s="23"/>
      <c r="AC358" s="23"/>
      <c r="AD358" s="23"/>
      <c r="AE358" s="88">
        <v>1</v>
      </c>
      <c r="AF358" s="51"/>
      <c r="AG358" s="23">
        <v>0</v>
      </c>
      <c r="AH358" s="88">
        <f>AVERAGE(AH357:AH357)</f>
        <v>3</v>
      </c>
      <c r="AI358" s="88">
        <f>AVERAGE(AI357:AI357)</f>
        <v>51</v>
      </c>
      <c r="AJ358" s="88">
        <f>AVERAGE(AJ357:AJ357)</f>
        <v>0.3</v>
      </c>
      <c r="AK358" s="88">
        <v>0.19</v>
      </c>
      <c r="AL358" s="52"/>
      <c r="AM358" s="52"/>
      <c r="AN358" s="26"/>
      <c r="AO358" s="89">
        <v>223</v>
      </c>
      <c r="AP358" s="27"/>
      <c r="AQ358" s="52"/>
      <c r="AR358" s="52">
        <f>AVERAGE(AR357:AR357)</f>
        <v>0</v>
      </c>
      <c r="AS358" s="52"/>
      <c r="AT358" s="27"/>
      <c r="AU358" s="52">
        <f>AVERAGE(AU357:AU357)</f>
        <v>20</v>
      </c>
      <c r="AV358" s="27"/>
      <c r="AW358" s="27"/>
      <c r="AX358" s="48"/>
      <c r="AY358" s="27"/>
      <c r="AZ358" s="27"/>
      <c r="BA358" s="67">
        <v>0</v>
      </c>
      <c r="BB358" s="27"/>
      <c r="BC358" s="23"/>
      <c r="BD358" s="25"/>
      <c r="BE358" s="25"/>
      <c r="BF358" s="25"/>
      <c r="BG358" s="25"/>
      <c r="BH358" s="92"/>
      <c r="BI358" s="26"/>
      <c r="BJ358" s="26"/>
      <c r="BK358" s="26"/>
      <c r="BL358" s="26"/>
      <c r="BM358" s="26"/>
      <c r="BN358" s="27"/>
      <c r="BO358" s="89">
        <f>AVERAGE(BO357:BO357)</f>
        <v>0.01</v>
      </c>
      <c r="BP358" s="89">
        <f>AVERAGE(BP357:BP357)</f>
        <v>0.06</v>
      </c>
      <c r="BQ358" s="89">
        <v>0.3</v>
      </c>
      <c r="BR358" s="84">
        <v>0.19400000000000001</v>
      </c>
      <c r="BS358" s="26"/>
      <c r="BT358" s="69">
        <v>66</v>
      </c>
      <c r="BU358" s="26"/>
      <c r="BV358" s="27"/>
      <c r="BW358" s="27"/>
      <c r="BX358" s="27"/>
      <c r="BY358" s="27"/>
      <c r="BZ358" s="23"/>
      <c r="CA358" s="71">
        <v>0</v>
      </c>
      <c r="CB358" s="71">
        <f>CC358</f>
        <v>20</v>
      </c>
      <c r="CC358" s="52">
        <f>AVERAGE(CC357:CC357)</f>
        <v>20</v>
      </c>
      <c r="CD358" s="25"/>
      <c r="CE358" s="25"/>
      <c r="CF358" s="25"/>
      <c r="CG358" s="23"/>
      <c r="CH358" s="25"/>
      <c r="CI358" s="25"/>
      <c r="CJ358" s="27"/>
      <c r="CK358" s="26"/>
      <c r="CL358" s="26"/>
      <c r="CM358" s="26"/>
      <c r="CN358" s="26"/>
      <c r="CO358" s="24"/>
      <c r="CP358" s="24"/>
      <c r="CQ358" s="25"/>
      <c r="CR358" s="24"/>
      <c r="CS358" s="25"/>
      <c r="CT358" s="24"/>
      <c r="CU358" s="25"/>
      <c r="CV358" s="25"/>
      <c r="CW358" s="25"/>
      <c r="CX358" s="26"/>
      <c r="CY358" s="26"/>
      <c r="CZ358" s="24"/>
      <c r="DA358" s="25"/>
      <c r="DB358" s="26"/>
      <c r="DC358" s="25"/>
      <c r="DD358" s="25"/>
      <c r="DE358" s="25"/>
      <c r="DF358" s="26"/>
      <c r="DG358" s="26"/>
      <c r="DH358" s="25"/>
      <c r="DI358" s="25"/>
      <c r="DJ358" s="25"/>
      <c r="DK358" s="25"/>
      <c r="DL358" s="25"/>
      <c r="DM358" s="26"/>
      <c r="DN358" s="26"/>
      <c r="DO358" s="25"/>
      <c r="DP358" s="27"/>
      <c r="DQ358" s="27"/>
      <c r="DR358" s="27"/>
      <c r="DS358" s="27"/>
      <c r="DT358" s="27"/>
      <c r="DU358" s="27"/>
      <c r="DV358" s="27"/>
      <c r="DW358" s="27"/>
      <c r="DX358" s="27"/>
      <c r="DY358" s="27"/>
      <c r="DZ358" s="27"/>
      <c r="EA358" s="27"/>
      <c r="EB358" s="27"/>
      <c r="EC358" s="27"/>
      <c r="ED358" s="27"/>
      <c r="EE358" s="27"/>
      <c r="EF358" s="27"/>
      <c r="EG358" s="27"/>
      <c r="EH358" s="20"/>
      <c r="EI358" s="20"/>
      <c r="EJ358" s="20"/>
      <c r="EK358" s="20"/>
      <c r="EL358" s="20"/>
      <c r="EM358" s="20"/>
      <c r="EN358" s="20"/>
      <c r="EO358" s="20"/>
      <c r="EP358" s="20"/>
    </row>
    <row r="359" spans="1:146" s="13" customFormat="1">
      <c r="A359" s="93"/>
      <c r="B359" s="94"/>
      <c r="C359" s="94"/>
      <c r="D359" s="94"/>
      <c r="E359" s="94"/>
      <c r="F359" s="94"/>
      <c r="G359" s="94"/>
      <c r="H359" s="95"/>
      <c r="I359" s="94"/>
      <c r="J359" s="96"/>
      <c r="K359" s="96"/>
      <c r="L359" s="94"/>
      <c r="M359" s="172"/>
      <c r="N359" s="94"/>
      <c r="O359" s="97"/>
      <c r="P359" s="84" t="s">
        <v>1349</v>
      </c>
      <c r="Q359" s="84" t="s">
        <v>1349</v>
      </c>
      <c r="R359" s="84" t="s">
        <v>1349</v>
      </c>
      <c r="S359" s="94"/>
      <c r="T359" s="94"/>
      <c r="U359" s="84"/>
      <c r="V359" s="94" t="s">
        <v>416</v>
      </c>
      <c r="W359" s="94" t="s">
        <v>416</v>
      </c>
      <c r="X359" s="85" t="s">
        <v>1220</v>
      </c>
      <c r="Y359" s="85" t="s">
        <v>301</v>
      </c>
      <c r="Z359" s="48"/>
      <c r="AA359" s="48"/>
      <c r="AB359" s="48"/>
      <c r="AC359" s="48"/>
      <c r="AD359" s="48"/>
      <c r="AE359" s="84" t="s">
        <v>1220</v>
      </c>
      <c r="AF359" s="94"/>
      <c r="AG359" s="94" t="s">
        <v>647</v>
      </c>
      <c r="AH359" s="84" t="s">
        <v>1211</v>
      </c>
      <c r="AI359" s="84" t="s">
        <v>1211</v>
      </c>
      <c r="AJ359" s="84" t="s">
        <v>1211</v>
      </c>
      <c r="AK359" s="84" t="s">
        <v>1220</v>
      </c>
      <c r="AL359" s="48"/>
      <c r="AM359" s="48"/>
      <c r="AN359" s="48"/>
      <c r="AO359" s="84" t="s">
        <v>1220</v>
      </c>
      <c r="AP359" s="94"/>
      <c r="AQ359" s="94"/>
      <c r="AR359" s="94" t="s">
        <v>1211</v>
      </c>
      <c r="AS359" s="94"/>
      <c r="AT359" s="94"/>
      <c r="AU359" s="94" t="s">
        <v>1211</v>
      </c>
      <c r="AV359" s="48"/>
      <c r="AW359" s="48"/>
      <c r="AX359" s="48"/>
      <c r="AY359" s="48"/>
      <c r="AZ359" s="48"/>
      <c r="BA359" s="84" t="s">
        <v>1220</v>
      </c>
      <c r="BB359" s="94"/>
      <c r="BC359" s="94"/>
      <c r="BD359" s="48"/>
      <c r="BE359" s="48"/>
      <c r="BF359" s="48"/>
      <c r="BG359" s="48"/>
      <c r="BH359" s="48"/>
      <c r="BI359" s="48"/>
      <c r="BJ359" s="48"/>
      <c r="BK359" s="48"/>
      <c r="BL359" s="48"/>
      <c r="BM359" s="48"/>
      <c r="BN359" s="48"/>
      <c r="BO359" s="84" t="s">
        <v>1211</v>
      </c>
      <c r="BP359" s="84" t="s">
        <v>1211</v>
      </c>
      <c r="BQ359" s="84" t="s">
        <v>1211</v>
      </c>
      <c r="BR359" s="84" t="s">
        <v>1220</v>
      </c>
      <c r="BS359" s="94"/>
      <c r="BT359" s="84" t="s">
        <v>1220</v>
      </c>
      <c r="BU359" s="94"/>
      <c r="BV359" s="94"/>
      <c r="BW359" s="94"/>
      <c r="BX359" s="94"/>
      <c r="BY359" s="94"/>
      <c r="BZ359" s="94"/>
      <c r="CA359" s="84" t="s">
        <v>1220</v>
      </c>
      <c r="CB359" s="84" t="s">
        <v>1211</v>
      </c>
      <c r="CC359" s="94" t="s">
        <v>1211</v>
      </c>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c r="DV359" s="48"/>
      <c r="DW359" s="48"/>
      <c r="DX359" s="48"/>
      <c r="DY359" s="48"/>
      <c r="DZ359" s="48"/>
      <c r="EA359" s="48"/>
      <c r="EB359" s="48"/>
      <c r="EC359" s="48"/>
      <c r="ED359" s="48"/>
      <c r="EE359" s="48"/>
      <c r="EF359" s="48"/>
      <c r="EG359" s="48"/>
    </row>
    <row r="360" spans="1:146" s="13" customFormat="1">
      <c r="A360" s="48" t="s">
        <v>1054</v>
      </c>
      <c r="B360" s="48">
        <v>1</v>
      </c>
      <c r="C360" s="48" t="s">
        <v>375</v>
      </c>
      <c r="D360" s="48" t="s">
        <v>389</v>
      </c>
      <c r="E360" s="48">
        <v>1</v>
      </c>
      <c r="F360" s="48" t="s">
        <v>1055</v>
      </c>
      <c r="G360" s="48" t="s">
        <v>1310</v>
      </c>
      <c r="H360" s="49" t="s">
        <v>1056</v>
      </c>
      <c r="I360" s="48">
        <v>2</v>
      </c>
      <c r="J360" s="50" t="s">
        <v>441</v>
      </c>
      <c r="K360" s="50" t="s">
        <v>1057</v>
      </c>
      <c r="L360" s="48" t="s">
        <v>1058</v>
      </c>
      <c r="M360" s="51"/>
      <c r="N360" s="48">
        <v>459</v>
      </c>
      <c r="O360" s="53">
        <v>110</v>
      </c>
      <c r="P360" s="87"/>
      <c r="Q360" s="87"/>
      <c r="R360" s="84">
        <v>72</v>
      </c>
      <c r="S360" s="48">
        <v>6.25</v>
      </c>
      <c r="T360" s="8">
        <f>U360/S360</f>
        <v>0.27200000000000002</v>
      </c>
      <c r="U360" s="84">
        <v>1.7</v>
      </c>
      <c r="V360" s="48"/>
      <c r="W360" s="48"/>
      <c r="X360" s="85"/>
      <c r="Y360" s="85"/>
      <c r="Z360" s="48"/>
      <c r="AA360" s="48"/>
      <c r="AB360" s="48"/>
      <c r="AC360" s="48"/>
      <c r="AD360" s="48"/>
      <c r="AE360" s="84"/>
      <c r="AF360" s="48"/>
      <c r="AG360" s="48"/>
      <c r="AH360" s="84">
        <v>0.1</v>
      </c>
      <c r="AI360" s="84">
        <v>12</v>
      </c>
      <c r="AJ360" s="84">
        <v>0.2</v>
      </c>
      <c r="AK360" s="84"/>
      <c r="AL360" s="48"/>
      <c r="AM360" s="48"/>
      <c r="AN360" s="48"/>
      <c r="AO360" s="84"/>
      <c r="AP360" s="48"/>
      <c r="AQ360" s="48"/>
      <c r="AR360" s="48">
        <v>0</v>
      </c>
      <c r="AS360" s="48"/>
      <c r="AT360" s="48">
        <v>0</v>
      </c>
      <c r="AU360" s="48">
        <v>0</v>
      </c>
      <c r="AV360" s="48"/>
      <c r="AW360" s="48"/>
      <c r="AX360" s="48"/>
      <c r="AY360" s="48"/>
      <c r="AZ360" s="48"/>
      <c r="BA360" s="84"/>
      <c r="BB360" s="48"/>
      <c r="BC360" s="48"/>
      <c r="BD360" s="48"/>
      <c r="BE360" s="48"/>
      <c r="BF360" s="48"/>
      <c r="BG360" s="48"/>
      <c r="BH360" s="48"/>
      <c r="BI360" s="48"/>
      <c r="BJ360" s="48"/>
      <c r="BK360" s="48"/>
      <c r="BL360" s="48"/>
      <c r="BM360" s="48"/>
      <c r="BN360" s="48"/>
      <c r="BO360" s="84">
        <v>0.04</v>
      </c>
      <c r="BP360" s="84">
        <v>0.01</v>
      </c>
      <c r="BQ360" s="84">
        <v>1.3</v>
      </c>
      <c r="BR360" s="84"/>
      <c r="BS360" s="48"/>
      <c r="BT360" s="84"/>
      <c r="BU360" s="48"/>
      <c r="BV360" s="48"/>
      <c r="BW360" s="48"/>
      <c r="BX360" s="48"/>
      <c r="BY360" s="48"/>
      <c r="BZ360" s="48"/>
      <c r="CA360" s="84"/>
      <c r="CB360" s="84"/>
      <c r="CC360" s="48">
        <v>0</v>
      </c>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c r="DV360" s="48"/>
      <c r="DW360" s="48"/>
      <c r="DX360" s="48"/>
      <c r="DY360" s="48"/>
      <c r="DZ360" s="48"/>
      <c r="EA360" s="48"/>
      <c r="EB360" s="48"/>
      <c r="EC360" s="48"/>
      <c r="ED360" s="48"/>
      <c r="EE360" s="48"/>
      <c r="EF360" s="48"/>
      <c r="EG360" s="48"/>
    </row>
    <row r="361" spans="1:146" s="19" customFormat="1" ht="14.25" customHeight="1">
      <c r="A361" s="86" t="s">
        <v>1054</v>
      </c>
      <c r="B361" s="48" t="s">
        <v>646</v>
      </c>
      <c r="C361" s="48"/>
      <c r="D361" s="48"/>
      <c r="E361" s="48">
        <v>1</v>
      </c>
      <c r="F361" s="48" t="s">
        <v>1055</v>
      </c>
      <c r="G361" s="48" t="s">
        <v>1310</v>
      </c>
      <c r="H361" s="49" t="s">
        <v>1056</v>
      </c>
      <c r="I361" s="48"/>
      <c r="J361" s="50"/>
      <c r="K361" s="50"/>
      <c r="L361" s="48"/>
      <c r="M361" s="51">
        <f>R361+U361+X361+Y361+AE361+AG361+AH361</f>
        <v>100</v>
      </c>
      <c r="N361" s="52">
        <f>AVERAGE(N360:N360)</f>
        <v>459</v>
      </c>
      <c r="O361" s="53">
        <f>AVERAGE(O360:O360)</f>
        <v>110</v>
      </c>
      <c r="P361" s="87">
        <f>U361*17+X361*37+Y361*17+AG361*29+AE361*8</f>
        <v>471.1</v>
      </c>
      <c r="Q361" s="87">
        <f>(U361*4)+(X361*9)+(Y361*4)+(AG361*7)+(AE361*2)</f>
        <v>111.2</v>
      </c>
      <c r="R361" s="88">
        <f>AVERAGE(R360:R360)</f>
        <v>72</v>
      </c>
      <c r="S361" s="48">
        <v>6.25</v>
      </c>
      <c r="T361" s="52">
        <f>AVERAGE(T360:T360)</f>
        <v>0.27200000000000002</v>
      </c>
      <c r="U361" s="89">
        <f>S361*T361</f>
        <v>1.7000000000000002</v>
      </c>
      <c r="V361" s="52">
        <f>U361</f>
        <v>1.7000000000000002</v>
      </c>
      <c r="W361" s="7">
        <v>0</v>
      </c>
      <c r="X361" s="98">
        <v>0.56000000000000005</v>
      </c>
      <c r="Y361" s="66">
        <f>100-R361-U361-X361-AE361-AH361</f>
        <v>24.04</v>
      </c>
      <c r="Z361" s="52"/>
      <c r="AA361" s="23"/>
      <c r="AB361" s="23"/>
      <c r="AC361" s="23"/>
      <c r="AD361" s="23"/>
      <c r="AE361" s="88">
        <v>1.6</v>
      </c>
      <c r="AF361" s="51"/>
      <c r="AG361" s="23">
        <v>0</v>
      </c>
      <c r="AH361" s="88">
        <f>AVERAGE(AH360:AH360)</f>
        <v>0.1</v>
      </c>
      <c r="AI361" s="88">
        <f>AVERAGE(AI360:AI360)</f>
        <v>12</v>
      </c>
      <c r="AJ361" s="88">
        <f>AVERAGE(AJ360:AJ360)</f>
        <v>0.2</v>
      </c>
      <c r="AK361" s="88">
        <v>0.74</v>
      </c>
      <c r="AL361" s="52"/>
      <c r="AM361" s="52"/>
      <c r="AN361" s="26"/>
      <c r="AO361" s="89">
        <f>AR361+(AS361/12)</f>
        <v>0</v>
      </c>
      <c r="AP361" s="27"/>
      <c r="AQ361" s="52"/>
      <c r="AR361" s="52">
        <f>AVERAGE(AR360:AR360)</f>
        <v>0</v>
      </c>
      <c r="AS361" s="52"/>
      <c r="AT361" s="27">
        <v>0</v>
      </c>
      <c r="AU361" s="52">
        <f>AVERAGE(AU360:AU360)</f>
        <v>0</v>
      </c>
      <c r="AV361" s="27"/>
      <c r="AW361" s="27"/>
      <c r="AX361" s="48"/>
      <c r="AY361" s="27"/>
      <c r="AZ361" s="27"/>
      <c r="BA361" s="67">
        <v>0</v>
      </c>
      <c r="BB361" s="27"/>
      <c r="BC361" s="23"/>
      <c r="BD361" s="25"/>
      <c r="BE361" s="25"/>
      <c r="BF361" s="25"/>
      <c r="BG361" s="25"/>
      <c r="BH361" s="92"/>
      <c r="BI361" s="26"/>
      <c r="BJ361" s="26"/>
      <c r="BK361" s="26"/>
      <c r="BL361" s="26"/>
      <c r="BM361" s="26"/>
      <c r="BN361" s="27"/>
      <c r="BO361" s="89">
        <f>AVERAGE(BO360:BO360)</f>
        <v>0.04</v>
      </c>
      <c r="BP361" s="89">
        <f>AVERAGE(BP360:BP360)</f>
        <v>0.01</v>
      </c>
      <c r="BQ361" s="89">
        <v>1.3</v>
      </c>
      <c r="BR361" s="84">
        <v>1.4999999999999999E-2</v>
      </c>
      <c r="BS361" s="26"/>
      <c r="BT361" s="69">
        <v>3</v>
      </c>
      <c r="BU361" s="26"/>
      <c r="BV361" s="27"/>
      <c r="BW361" s="27"/>
      <c r="BX361" s="27"/>
      <c r="BY361" s="27"/>
      <c r="BZ361" s="23"/>
      <c r="CA361" s="71">
        <v>0</v>
      </c>
      <c r="CB361" s="71">
        <v>0</v>
      </c>
      <c r="CC361" s="52">
        <f>AVERAGE(CC360:CC360)</f>
        <v>0</v>
      </c>
      <c r="CD361" s="25"/>
      <c r="CE361" s="25"/>
      <c r="CF361" s="25"/>
      <c r="CG361" s="23"/>
      <c r="CH361" s="25"/>
      <c r="CI361" s="25"/>
      <c r="CJ361" s="27"/>
      <c r="CK361" s="26"/>
      <c r="CL361" s="26"/>
      <c r="CM361" s="26"/>
      <c r="CN361" s="26"/>
      <c r="CO361" s="24"/>
      <c r="CP361" s="24"/>
      <c r="CQ361" s="25"/>
      <c r="CR361" s="24"/>
      <c r="CS361" s="25"/>
      <c r="CT361" s="24"/>
      <c r="CU361" s="25"/>
      <c r="CV361" s="25"/>
      <c r="CW361" s="25"/>
      <c r="CX361" s="26"/>
      <c r="CY361" s="26"/>
      <c r="CZ361" s="24"/>
      <c r="DA361" s="25"/>
      <c r="DB361" s="26"/>
      <c r="DC361" s="25"/>
      <c r="DD361" s="25"/>
      <c r="DE361" s="25"/>
      <c r="DF361" s="26"/>
      <c r="DG361" s="26"/>
      <c r="DH361" s="25"/>
      <c r="DI361" s="25"/>
      <c r="DJ361" s="25"/>
      <c r="DK361" s="25"/>
      <c r="DL361" s="25"/>
      <c r="DM361" s="26"/>
      <c r="DN361" s="26"/>
      <c r="DO361" s="25"/>
      <c r="DP361" s="27"/>
      <c r="DQ361" s="27"/>
      <c r="DR361" s="27"/>
      <c r="DS361" s="27"/>
      <c r="DT361" s="27"/>
      <c r="DU361" s="27"/>
      <c r="DV361" s="27"/>
      <c r="DW361" s="27"/>
      <c r="DX361" s="27"/>
      <c r="DY361" s="27"/>
      <c r="DZ361" s="27"/>
      <c r="EA361" s="27"/>
      <c r="EB361" s="27"/>
      <c r="EC361" s="27"/>
      <c r="ED361" s="27"/>
      <c r="EE361" s="27"/>
      <c r="EF361" s="27"/>
      <c r="EG361" s="27"/>
      <c r="EH361" s="20"/>
      <c r="EI361" s="20"/>
      <c r="EJ361" s="20"/>
      <c r="EK361" s="20"/>
      <c r="EL361" s="20"/>
      <c r="EM361" s="20"/>
      <c r="EN361" s="20"/>
      <c r="EO361" s="20"/>
      <c r="EP361" s="20"/>
    </row>
    <row r="362" spans="1:146" s="13" customFormat="1">
      <c r="A362" s="93"/>
      <c r="B362" s="94"/>
      <c r="C362" s="94"/>
      <c r="D362" s="94"/>
      <c r="E362" s="94"/>
      <c r="F362" s="94"/>
      <c r="G362" s="94"/>
      <c r="H362" s="95"/>
      <c r="I362" s="94"/>
      <c r="J362" s="96"/>
      <c r="K362" s="96"/>
      <c r="L362" s="94"/>
      <c r="M362" s="172"/>
      <c r="N362" s="94"/>
      <c r="O362" s="97"/>
      <c r="P362" s="84" t="s">
        <v>1349</v>
      </c>
      <c r="Q362" s="84" t="s">
        <v>1349</v>
      </c>
      <c r="R362" s="84" t="s">
        <v>1349</v>
      </c>
      <c r="S362" s="94"/>
      <c r="T362" s="94"/>
      <c r="U362" s="84"/>
      <c r="V362" s="94" t="s">
        <v>416</v>
      </c>
      <c r="W362" s="94" t="s">
        <v>416</v>
      </c>
      <c r="X362" s="85" t="s">
        <v>1221</v>
      </c>
      <c r="Y362" s="85" t="s">
        <v>301</v>
      </c>
      <c r="Z362" s="48"/>
      <c r="AA362" s="48"/>
      <c r="AB362" s="48"/>
      <c r="AC362" s="48"/>
      <c r="AD362" s="48"/>
      <c r="AE362" s="84" t="s">
        <v>1221</v>
      </c>
      <c r="AF362" s="94"/>
      <c r="AG362" s="94" t="s">
        <v>647</v>
      </c>
      <c r="AH362" s="84" t="s">
        <v>1212</v>
      </c>
      <c r="AI362" s="84" t="s">
        <v>1212</v>
      </c>
      <c r="AJ362" s="84" t="s">
        <v>1212</v>
      </c>
      <c r="AK362" s="84" t="s">
        <v>1221</v>
      </c>
      <c r="AL362" s="48"/>
      <c r="AM362" s="48"/>
      <c r="AN362" s="48"/>
      <c r="AO362" s="84" t="s">
        <v>301</v>
      </c>
      <c r="AP362" s="94"/>
      <c r="AQ362" s="94"/>
      <c r="AR362" s="94" t="s">
        <v>1212</v>
      </c>
      <c r="AS362" s="94"/>
      <c r="AT362" s="94" t="s">
        <v>1212</v>
      </c>
      <c r="AU362" s="94" t="s">
        <v>1212</v>
      </c>
      <c r="AV362" s="48"/>
      <c r="AW362" s="48"/>
      <c r="AX362" s="48"/>
      <c r="AY362" s="48"/>
      <c r="AZ362" s="48"/>
      <c r="BA362" s="84" t="s">
        <v>1221</v>
      </c>
      <c r="BB362" s="94"/>
      <c r="BC362" s="94"/>
      <c r="BD362" s="48"/>
      <c r="BE362" s="48"/>
      <c r="BF362" s="48"/>
      <c r="BG362" s="48"/>
      <c r="BH362" s="48"/>
      <c r="BI362" s="48"/>
      <c r="BJ362" s="48"/>
      <c r="BK362" s="48"/>
      <c r="BL362" s="48"/>
      <c r="BM362" s="48"/>
      <c r="BN362" s="48"/>
      <c r="BO362" s="84" t="s">
        <v>1212</v>
      </c>
      <c r="BP362" s="84" t="s">
        <v>1212</v>
      </c>
      <c r="BQ362" s="84" t="s">
        <v>1212</v>
      </c>
      <c r="BR362" s="84" t="s">
        <v>1221</v>
      </c>
      <c r="BS362" s="94"/>
      <c r="BT362" s="84" t="s">
        <v>1221</v>
      </c>
      <c r="BU362" s="94"/>
      <c r="BV362" s="94"/>
      <c r="BW362" s="94"/>
      <c r="BX362" s="94"/>
      <c r="BY362" s="94"/>
      <c r="BZ362" s="94"/>
      <c r="CA362" s="84" t="s">
        <v>1221</v>
      </c>
      <c r="CB362" s="84" t="s">
        <v>1212</v>
      </c>
      <c r="CC362" s="94"/>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c r="DV362" s="48"/>
      <c r="DW362" s="48"/>
      <c r="DX362" s="48"/>
      <c r="DY362" s="48"/>
      <c r="DZ362" s="48"/>
      <c r="EA362" s="48"/>
      <c r="EB362" s="48"/>
      <c r="EC362" s="48"/>
      <c r="ED362" s="48"/>
      <c r="EE362" s="48"/>
      <c r="EF362" s="48"/>
      <c r="EG362" s="48"/>
    </row>
    <row r="363" spans="1:146" s="13" customFormat="1">
      <c r="A363" s="48" t="s">
        <v>1059</v>
      </c>
      <c r="B363" s="48">
        <v>1</v>
      </c>
      <c r="C363" s="48" t="s">
        <v>375</v>
      </c>
      <c r="D363" s="48" t="s">
        <v>389</v>
      </c>
      <c r="E363" s="48">
        <v>1</v>
      </c>
      <c r="F363" s="48" t="s">
        <v>1060</v>
      </c>
      <c r="G363" s="48" t="s">
        <v>1061</v>
      </c>
      <c r="H363" s="49"/>
      <c r="I363" s="48">
        <v>1</v>
      </c>
      <c r="J363" s="50" t="s">
        <v>441</v>
      </c>
      <c r="K363" s="50" t="s">
        <v>1062</v>
      </c>
      <c r="L363" s="48" t="s">
        <v>1063</v>
      </c>
      <c r="M363" s="51"/>
      <c r="N363" s="48">
        <v>146</v>
      </c>
      <c r="O363" s="53">
        <v>35</v>
      </c>
      <c r="P363" s="87"/>
      <c r="Q363" s="87"/>
      <c r="R363" s="84">
        <v>71.099999999999994</v>
      </c>
      <c r="S363" s="48">
        <v>6.25</v>
      </c>
      <c r="T363" s="8">
        <f>U363/S363</f>
        <v>0.81599999999999995</v>
      </c>
      <c r="U363" s="84">
        <v>5.0999999999999996</v>
      </c>
      <c r="V363" s="48"/>
      <c r="W363" s="48"/>
      <c r="X363" s="85">
        <v>0.01</v>
      </c>
      <c r="Y363" s="85"/>
      <c r="Z363" s="48"/>
      <c r="AA363" s="48"/>
      <c r="AB363" s="48"/>
      <c r="AC363" s="48"/>
      <c r="AD363" s="48"/>
      <c r="AE363" s="84"/>
      <c r="AF363" s="48"/>
      <c r="AG363" s="48"/>
      <c r="AH363" s="84">
        <v>20.2</v>
      </c>
      <c r="AI363" s="84">
        <v>43</v>
      </c>
      <c r="AJ363" s="84">
        <v>0.78</v>
      </c>
      <c r="AK363" s="84">
        <v>0.2</v>
      </c>
      <c r="AL363" s="48"/>
      <c r="AM363" s="48"/>
      <c r="AN363" s="48"/>
      <c r="AO363" s="84"/>
      <c r="AP363" s="48"/>
      <c r="AQ363" s="48"/>
      <c r="AR363" s="48">
        <v>4</v>
      </c>
      <c r="AS363" s="48"/>
      <c r="AT363" s="48">
        <v>0</v>
      </c>
      <c r="AU363" s="48">
        <v>0</v>
      </c>
      <c r="AV363" s="48"/>
      <c r="AW363" s="48"/>
      <c r="AX363" s="48"/>
      <c r="AY363" s="48"/>
      <c r="AZ363" s="48"/>
      <c r="BA363" s="84"/>
      <c r="BB363" s="48"/>
      <c r="BC363" s="48">
        <v>0</v>
      </c>
      <c r="BD363" s="48"/>
      <c r="BE363" s="48"/>
      <c r="BF363" s="48"/>
      <c r="BG363" s="48"/>
      <c r="BH363" s="48"/>
      <c r="BI363" s="48"/>
      <c r="BJ363" s="48"/>
      <c r="BK363" s="48"/>
      <c r="BL363" s="48"/>
      <c r="BM363" s="48"/>
      <c r="BN363" s="48"/>
      <c r="BO363" s="84">
        <v>0.01</v>
      </c>
      <c r="BP363" s="84">
        <v>0.06</v>
      </c>
      <c r="BQ363" s="84">
        <v>2.2999999999999998</v>
      </c>
      <c r="BR363" s="84"/>
      <c r="BS363" s="48">
        <v>0.39600000000000002</v>
      </c>
      <c r="BT363" s="84"/>
      <c r="BU363" s="48"/>
      <c r="BV363" s="48">
        <v>51</v>
      </c>
      <c r="BW363" s="48">
        <v>0</v>
      </c>
      <c r="BX363" s="48"/>
      <c r="BY363" s="48"/>
      <c r="BZ363" s="48"/>
      <c r="CA363" s="84">
        <v>0.48</v>
      </c>
      <c r="CB363" s="84"/>
      <c r="CC363" s="48">
        <v>1</v>
      </c>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c r="DV363" s="48"/>
      <c r="DW363" s="48"/>
      <c r="DX363" s="48"/>
      <c r="DY363" s="48"/>
      <c r="DZ363" s="48"/>
      <c r="EA363" s="48"/>
      <c r="EB363" s="48"/>
      <c r="EC363" s="48"/>
      <c r="ED363" s="48"/>
      <c r="EE363" s="48"/>
      <c r="EF363" s="48"/>
      <c r="EG363" s="48"/>
    </row>
    <row r="364" spans="1:146" s="13" customFormat="1">
      <c r="A364" s="48" t="s">
        <v>1059</v>
      </c>
      <c r="B364" s="48">
        <v>2</v>
      </c>
      <c r="C364" s="48" t="s">
        <v>375</v>
      </c>
      <c r="D364" s="48" t="s">
        <v>389</v>
      </c>
      <c r="E364" s="48">
        <v>2</v>
      </c>
      <c r="F364" s="48" t="s">
        <v>1060</v>
      </c>
      <c r="G364" s="48" t="s">
        <v>1061</v>
      </c>
      <c r="H364" s="49"/>
      <c r="I364" s="48">
        <v>1</v>
      </c>
      <c r="J364" s="50" t="s">
        <v>512</v>
      </c>
      <c r="K364" s="50" t="s">
        <v>1064</v>
      </c>
      <c r="L364" s="48" t="s">
        <v>1061</v>
      </c>
      <c r="M364" s="51"/>
      <c r="N364" s="48"/>
      <c r="O364" s="53">
        <v>48</v>
      </c>
      <c r="P364" s="87"/>
      <c r="Q364" s="87"/>
      <c r="R364" s="84">
        <v>67.2</v>
      </c>
      <c r="S364" s="48">
        <v>6.25</v>
      </c>
      <c r="T364" s="8">
        <f>U364/S364</f>
        <v>0.8640000000000001</v>
      </c>
      <c r="U364" s="84">
        <v>5.4</v>
      </c>
      <c r="V364" s="48"/>
      <c r="W364" s="48"/>
      <c r="X364" s="85">
        <v>1.1000000000000001</v>
      </c>
      <c r="Y364" s="85"/>
      <c r="Z364" s="48"/>
      <c r="AA364" s="48"/>
      <c r="AB364" s="48"/>
      <c r="AC364" s="48"/>
      <c r="AD364" s="48"/>
      <c r="AE364" s="84"/>
      <c r="AF364" s="48"/>
      <c r="AG364" s="48"/>
      <c r="AH364" s="84">
        <v>22.2</v>
      </c>
      <c r="AI364" s="84">
        <v>333</v>
      </c>
      <c r="AJ364" s="84">
        <v>2.4</v>
      </c>
      <c r="AK364" s="84"/>
      <c r="AL364" s="48"/>
      <c r="AM364" s="48"/>
      <c r="AN364" s="48"/>
      <c r="AO364" s="84"/>
      <c r="AP364" s="48"/>
      <c r="AQ364" s="48">
        <v>57</v>
      </c>
      <c r="AR364" s="48">
        <v>52</v>
      </c>
      <c r="AS364" s="48"/>
      <c r="AT364" s="48"/>
      <c r="AU364" s="48"/>
      <c r="AV364" s="48"/>
      <c r="AW364" s="48"/>
      <c r="AX364" s="48"/>
      <c r="AY364" s="48"/>
      <c r="AZ364" s="48"/>
      <c r="BA364" s="84"/>
      <c r="BB364" s="48"/>
      <c r="BC364" s="48"/>
      <c r="BD364" s="48"/>
      <c r="BE364" s="48"/>
      <c r="BF364" s="48"/>
      <c r="BG364" s="48"/>
      <c r="BH364" s="48"/>
      <c r="BI364" s="48"/>
      <c r="BJ364" s="48"/>
      <c r="BK364" s="48"/>
      <c r="BL364" s="48"/>
      <c r="BM364" s="48"/>
      <c r="BN364" s="48"/>
      <c r="BO364" s="84">
        <v>0</v>
      </c>
      <c r="BP364" s="84">
        <v>0.12</v>
      </c>
      <c r="BQ364" s="84">
        <v>2.5</v>
      </c>
      <c r="BR364" s="84"/>
      <c r="BS364" s="48"/>
      <c r="BT364" s="84"/>
      <c r="BU364" s="48"/>
      <c r="BV364" s="48"/>
      <c r="BW364" s="48"/>
      <c r="BX364" s="48"/>
      <c r="BY364" s="48"/>
      <c r="BZ364" s="48"/>
      <c r="CA364" s="84"/>
      <c r="CB364" s="84"/>
      <c r="CC364" s="48">
        <v>0</v>
      </c>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c r="DV364" s="48"/>
      <c r="DW364" s="48"/>
      <c r="DX364" s="48"/>
      <c r="DY364" s="48"/>
      <c r="DZ364" s="48"/>
      <c r="EA364" s="48"/>
      <c r="EB364" s="48"/>
      <c r="EC364" s="48"/>
      <c r="ED364" s="48"/>
      <c r="EE364" s="48"/>
      <c r="EF364" s="48"/>
      <c r="EG364" s="48"/>
    </row>
    <row r="365" spans="1:146" s="19" customFormat="1" ht="14.25" customHeight="1">
      <c r="A365" s="86" t="s">
        <v>1059</v>
      </c>
      <c r="B365" s="48" t="s">
        <v>646</v>
      </c>
      <c r="C365" s="48"/>
      <c r="D365" s="48"/>
      <c r="E365" s="48">
        <v>1</v>
      </c>
      <c r="F365" s="48" t="s">
        <v>1060</v>
      </c>
      <c r="G365" s="48" t="s">
        <v>1061</v>
      </c>
      <c r="H365" s="49"/>
      <c r="I365" s="48"/>
      <c r="J365" s="50"/>
      <c r="K365" s="50"/>
      <c r="L365" s="48"/>
      <c r="M365" s="51">
        <f>R365+U365+X365+Y365+AE365+AG365+AH365</f>
        <v>100.00000000000001</v>
      </c>
      <c r="N365" s="52">
        <f>AVERAGE(N363:N364)</f>
        <v>146</v>
      </c>
      <c r="O365" s="53">
        <f>AVERAGE(O363:O364)</f>
        <v>41.5</v>
      </c>
      <c r="P365" s="87">
        <f>U365*17+X365*37+Y365*17+AG365*29+AE365*8</f>
        <v>175.14999999999992</v>
      </c>
      <c r="Q365" s="87">
        <f>(U365*4)+(X365*9)+(Y365*4)+(AG365*7)+(AE365*2)</f>
        <v>41.374999999999986</v>
      </c>
      <c r="R365" s="88">
        <f>AVERAGE(R363:R364)</f>
        <v>69.150000000000006</v>
      </c>
      <c r="S365" s="48">
        <v>6.25</v>
      </c>
      <c r="T365" s="52">
        <f>AVERAGE(T363:T364)</f>
        <v>0.84000000000000008</v>
      </c>
      <c r="U365" s="89">
        <f>S365*T365</f>
        <v>5.2500000000000009</v>
      </c>
      <c r="V365" s="52">
        <f>U365</f>
        <v>5.2500000000000009</v>
      </c>
      <c r="W365" s="7">
        <v>0</v>
      </c>
      <c r="X365" s="98">
        <f>AVERAGE(X363:X364)</f>
        <v>0.55500000000000005</v>
      </c>
      <c r="Y365" s="66">
        <f>100-R365-U365-X365-AE365-AH365</f>
        <v>3.8449999999999953</v>
      </c>
      <c r="Z365" s="52"/>
      <c r="AA365" s="23"/>
      <c r="AB365" s="23"/>
      <c r="AC365" s="23"/>
      <c r="AD365" s="23"/>
      <c r="AE365" s="88">
        <f>AF365</f>
        <v>0</v>
      </c>
      <c r="AF365" s="51">
        <v>0</v>
      </c>
      <c r="AG365" s="23">
        <v>0</v>
      </c>
      <c r="AH365" s="88">
        <f>AVERAGE(AH363:AH364)</f>
        <v>21.2</v>
      </c>
      <c r="AI365" s="88">
        <f>AVERAGE(AI363:AI364)</f>
        <v>188</v>
      </c>
      <c r="AJ365" s="88">
        <f>AVERAGE(AJ363:AJ364)</f>
        <v>1.5899999999999999</v>
      </c>
      <c r="AK365" s="88">
        <f>AVERAGE(AK363:AK364)</f>
        <v>0.2</v>
      </c>
      <c r="AL365" s="52"/>
      <c r="AM365" s="52"/>
      <c r="AN365" s="26"/>
      <c r="AO365" s="89">
        <f>AR365+(AS365/12)</f>
        <v>28</v>
      </c>
      <c r="AP365" s="27"/>
      <c r="AQ365" s="52"/>
      <c r="AR365" s="52">
        <f>AVERAGE(AR363:AR364)</f>
        <v>28</v>
      </c>
      <c r="AS365" s="52">
        <f>AU365</f>
        <v>0</v>
      </c>
      <c r="AT365" s="27"/>
      <c r="AU365" s="52">
        <f>AVERAGE(AU363:AU364)</f>
        <v>0</v>
      </c>
      <c r="AV365" s="27"/>
      <c r="AW365" s="27"/>
      <c r="AX365" s="48"/>
      <c r="AY365" s="27"/>
      <c r="AZ365" s="27"/>
      <c r="BA365" s="67">
        <v>0</v>
      </c>
      <c r="BB365" s="27"/>
      <c r="BC365" s="23">
        <v>0</v>
      </c>
      <c r="BD365" s="25"/>
      <c r="BE365" s="25"/>
      <c r="BF365" s="25"/>
      <c r="BG365" s="25"/>
      <c r="BH365" s="92"/>
      <c r="BI365" s="26"/>
      <c r="BJ365" s="26"/>
      <c r="BK365" s="26"/>
      <c r="BL365" s="26"/>
      <c r="BM365" s="26"/>
      <c r="BN365" s="27"/>
      <c r="BO365" s="89">
        <f>AVERAGE(BO363:BO364)</f>
        <v>5.0000000000000001E-3</v>
      </c>
      <c r="BP365" s="89">
        <f>AVERAGE(BP363:BP364)</f>
        <v>0.09</v>
      </c>
      <c r="BQ365" s="89">
        <f>AVERAGE(BQ363:BQ364)</f>
        <v>2.4</v>
      </c>
      <c r="BR365" s="84">
        <f>BS365</f>
        <v>0.39600000000000002</v>
      </c>
      <c r="BS365" s="48">
        <v>0.39600000000000002</v>
      </c>
      <c r="BT365" s="70">
        <v>51</v>
      </c>
      <c r="BU365" s="26"/>
      <c r="BV365" s="27">
        <v>51</v>
      </c>
      <c r="BW365" s="27">
        <v>0</v>
      </c>
      <c r="BX365" s="48">
        <v>51</v>
      </c>
      <c r="BY365" s="48">
        <v>51</v>
      </c>
      <c r="BZ365" s="23"/>
      <c r="CA365" s="71">
        <v>0.48</v>
      </c>
      <c r="CB365" s="71">
        <f>CC365</f>
        <v>0.5</v>
      </c>
      <c r="CC365" s="52">
        <f>AVERAGE(CC363:CC364)</f>
        <v>0.5</v>
      </c>
      <c r="CD365" s="25"/>
      <c r="CE365" s="25"/>
      <c r="CF365" s="25"/>
      <c r="CG365" s="23"/>
      <c r="CH365" s="25"/>
      <c r="CI365" s="25"/>
      <c r="CJ365" s="27"/>
      <c r="CK365" s="26"/>
      <c r="CL365" s="26"/>
      <c r="CM365" s="26"/>
      <c r="CN365" s="26"/>
      <c r="CO365" s="24"/>
      <c r="CP365" s="24"/>
      <c r="CQ365" s="25"/>
      <c r="CR365" s="24"/>
      <c r="CS365" s="25"/>
      <c r="CT365" s="24"/>
      <c r="CU365" s="25"/>
      <c r="CV365" s="25"/>
      <c r="CW365" s="25"/>
      <c r="CX365" s="26"/>
      <c r="CY365" s="26"/>
      <c r="CZ365" s="24"/>
      <c r="DA365" s="25"/>
      <c r="DB365" s="26"/>
      <c r="DC365" s="25"/>
      <c r="DD365" s="25"/>
      <c r="DE365" s="25"/>
      <c r="DF365" s="26"/>
      <c r="DG365" s="26"/>
      <c r="DH365" s="25"/>
      <c r="DI365" s="25"/>
      <c r="DJ365" s="25"/>
      <c r="DK365" s="25"/>
      <c r="DL365" s="25"/>
      <c r="DM365" s="26"/>
      <c r="DN365" s="26"/>
      <c r="DO365" s="25"/>
      <c r="DP365" s="27"/>
      <c r="DQ365" s="27"/>
      <c r="DR365" s="27"/>
      <c r="DS365" s="27"/>
      <c r="DT365" s="27"/>
      <c r="DU365" s="27"/>
      <c r="DV365" s="27"/>
      <c r="DW365" s="27"/>
      <c r="DX365" s="27"/>
      <c r="DY365" s="27"/>
      <c r="DZ365" s="27"/>
      <c r="EA365" s="27"/>
      <c r="EB365" s="27"/>
      <c r="EC365" s="27"/>
      <c r="ED365" s="27"/>
      <c r="EE365" s="27"/>
      <c r="EF365" s="27"/>
      <c r="EG365" s="27"/>
      <c r="EH365" s="20"/>
      <c r="EI365" s="20"/>
      <c r="EJ365" s="20"/>
      <c r="EK365" s="20"/>
      <c r="EL365" s="20"/>
      <c r="EM365" s="20"/>
      <c r="EN365" s="20"/>
      <c r="EO365" s="20"/>
      <c r="EP365" s="20"/>
    </row>
    <row r="366" spans="1:146" s="13" customFormat="1">
      <c r="A366" s="93"/>
      <c r="B366" s="94"/>
      <c r="C366" s="94"/>
      <c r="D366" s="94"/>
      <c r="E366" s="94"/>
      <c r="F366" s="94"/>
      <c r="G366" s="94"/>
      <c r="H366" s="95"/>
      <c r="I366" s="94"/>
      <c r="J366" s="96"/>
      <c r="K366" s="96"/>
      <c r="L366" s="94"/>
      <c r="M366" s="172"/>
      <c r="N366" s="94"/>
      <c r="O366" s="97"/>
      <c r="P366" s="84" t="s">
        <v>1349</v>
      </c>
      <c r="Q366" s="84" t="s">
        <v>1349</v>
      </c>
      <c r="R366" s="84" t="s">
        <v>1349</v>
      </c>
      <c r="S366" s="94"/>
      <c r="T366" s="94"/>
      <c r="U366" s="84"/>
      <c r="V366" s="94" t="s">
        <v>416</v>
      </c>
      <c r="W366" s="94" t="s">
        <v>416</v>
      </c>
      <c r="X366" s="85"/>
      <c r="Y366" s="85" t="s">
        <v>301</v>
      </c>
      <c r="Z366" s="48"/>
      <c r="AA366" s="48"/>
      <c r="AB366" s="48"/>
      <c r="AC366" s="48"/>
      <c r="AD366" s="48"/>
      <c r="AE366" s="84" t="s">
        <v>647</v>
      </c>
      <c r="AF366" s="94"/>
      <c r="AG366" s="94" t="s">
        <v>647</v>
      </c>
      <c r="AH366" s="84" t="s">
        <v>648</v>
      </c>
      <c r="AI366" s="84" t="s">
        <v>648</v>
      </c>
      <c r="AJ366" s="84" t="s">
        <v>648</v>
      </c>
      <c r="AK366" s="84" t="s">
        <v>648</v>
      </c>
      <c r="AL366" s="48"/>
      <c r="AM366" s="48"/>
      <c r="AN366" s="48"/>
      <c r="AO366" s="84" t="s">
        <v>301</v>
      </c>
      <c r="AP366" s="94"/>
      <c r="AQ366" s="94"/>
      <c r="AR366" s="94"/>
      <c r="AS366" s="94"/>
      <c r="AT366" s="94"/>
      <c r="AU366" s="94"/>
      <c r="AV366" s="48"/>
      <c r="AW366" s="48"/>
      <c r="AX366" s="48"/>
      <c r="AY366" s="48"/>
      <c r="AZ366" s="48"/>
      <c r="BA366" s="84" t="s">
        <v>647</v>
      </c>
      <c r="BB366" s="94"/>
      <c r="BC366" s="94" t="s">
        <v>1213</v>
      </c>
      <c r="BD366" s="48"/>
      <c r="BE366" s="48"/>
      <c r="BF366" s="48"/>
      <c r="BG366" s="48"/>
      <c r="BH366" s="48"/>
      <c r="BI366" s="48"/>
      <c r="BJ366" s="48"/>
      <c r="BK366" s="48"/>
      <c r="BL366" s="48"/>
      <c r="BM366" s="48"/>
      <c r="BN366" s="48"/>
      <c r="BO366" s="84" t="s">
        <v>301</v>
      </c>
      <c r="BP366" s="84" t="s">
        <v>301</v>
      </c>
      <c r="BQ366" s="84" t="s">
        <v>301</v>
      </c>
      <c r="BR366" s="84" t="s">
        <v>301</v>
      </c>
      <c r="BS366" s="94" t="s">
        <v>1213</v>
      </c>
      <c r="BT366" s="84" t="s">
        <v>1213</v>
      </c>
      <c r="BU366" s="94"/>
      <c r="BV366" s="94" t="s">
        <v>1213</v>
      </c>
      <c r="BW366" s="94" t="s">
        <v>1213</v>
      </c>
      <c r="BX366" s="94" t="s">
        <v>1213</v>
      </c>
      <c r="BY366" s="94" t="s">
        <v>1213</v>
      </c>
      <c r="BZ366" s="94"/>
      <c r="CA366" s="84" t="s">
        <v>1213</v>
      </c>
      <c r="CB366" s="84" t="s">
        <v>301</v>
      </c>
      <c r="CC366" s="94" t="s">
        <v>301</v>
      </c>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c r="DV366" s="48"/>
      <c r="DW366" s="48"/>
      <c r="DX366" s="48"/>
      <c r="DY366" s="48"/>
      <c r="DZ366" s="48"/>
      <c r="EA366" s="48"/>
      <c r="EB366" s="48"/>
      <c r="EC366" s="48"/>
      <c r="ED366" s="48"/>
      <c r="EE366" s="48"/>
      <c r="EF366" s="48"/>
      <c r="EG366" s="48"/>
    </row>
    <row r="367" spans="1:146" s="13" customFormat="1">
      <c r="A367" s="48" t="s">
        <v>1065</v>
      </c>
      <c r="B367" s="48">
        <v>1</v>
      </c>
      <c r="C367" s="48" t="s">
        <v>375</v>
      </c>
      <c r="D367" s="48" t="s">
        <v>389</v>
      </c>
      <c r="E367" s="48">
        <v>1</v>
      </c>
      <c r="F367" s="48" t="s">
        <v>1066</v>
      </c>
      <c r="G367" s="48" t="s">
        <v>1067</v>
      </c>
      <c r="H367" s="49"/>
      <c r="I367" s="48">
        <v>1</v>
      </c>
      <c r="J367" s="50" t="s">
        <v>456</v>
      </c>
      <c r="K367" s="50" t="s">
        <v>1068</v>
      </c>
      <c r="L367" s="48" t="s">
        <v>1069</v>
      </c>
      <c r="M367" s="51"/>
      <c r="N367" s="48"/>
      <c r="O367" s="53">
        <v>399</v>
      </c>
      <c r="P367" s="87"/>
      <c r="Q367" s="87"/>
      <c r="R367" s="84">
        <v>24.8</v>
      </c>
      <c r="S367" s="48">
        <v>6.25</v>
      </c>
      <c r="T367" s="8">
        <f>U367/S367</f>
        <v>0.44799999999999995</v>
      </c>
      <c r="U367" s="84">
        <v>2.8</v>
      </c>
      <c r="V367" s="48"/>
      <c r="W367" s="48"/>
      <c r="X367" s="85">
        <v>20.399999999999999</v>
      </c>
      <c r="Y367" s="85"/>
      <c r="Z367" s="48"/>
      <c r="AA367" s="48"/>
      <c r="AB367" s="48"/>
      <c r="AC367" s="48"/>
      <c r="AD367" s="48"/>
      <c r="AE367" s="84"/>
      <c r="AF367" s="48">
        <v>0.8</v>
      </c>
      <c r="AG367" s="48"/>
      <c r="AH367" s="84">
        <v>1</v>
      </c>
      <c r="AI367" s="84">
        <v>149</v>
      </c>
      <c r="AJ367" s="84">
        <v>2.2000000000000002</v>
      </c>
      <c r="AK367" s="84"/>
      <c r="AL367" s="48"/>
      <c r="AM367" s="48"/>
      <c r="AN367" s="48"/>
      <c r="AO367" s="84"/>
      <c r="AP367" s="48"/>
      <c r="AQ367" s="48">
        <v>121</v>
      </c>
      <c r="AR367" s="48">
        <v>65</v>
      </c>
      <c r="AS367" s="48"/>
      <c r="AT367" s="48"/>
      <c r="AU367" s="48">
        <v>335</v>
      </c>
      <c r="AV367" s="48"/>
      <c r="AW367" s="48"/>
      <c r="AX367" s="48"/>
      <c r="AY367" s="48"/>
      <c r="AZ367" s="48"/>
      <c r="BA367" s="84"/>
      <c r="BB367" s="48"/>
      <c r="BC367" s="48"/>
      <c r="BD367" s="48"/>
      <c r="BE367" s="48"/>
      <c r="BF367" s="48"/>
      <c r="BG367" s="48"/>
      <c r="BH367" s="48"/>
      <c r="BI367" s="48"/>
      <c r="BJ367" s="48"/>
      <c r="BK367" s="48"/>
      <c r="BL367" s="48"/>
      <c r="BM367" s="48"/>
      <c r="BN367" s="48"/>
      <c r="BO367" s="84">
        <v>0.12</v>
      </c>
      <c r="BP367" s="84">
        <v>0.05</v>
      </c>
      <c r="BQ367" s="84">
        <v>1</v>
      </c>
      <c r="BR367" s="84"/>
      <c r="BS367" s="48"/>
      <c r="BT367" s="84"/>
      <c r="BU367" s="48"/>
      <c r="BV367" s="48"/>
      <c r="BW367" s="48"/>
      <c r="BX367" s="48"/>
      <c r="BY367" s="48"/>
      <c r="BZ367" s="48"/>
      <c r="CA367" s="84"/>
      <c r="CB367" s="84"/>
      <c r="CC367" s="48">
        <v>0</v>
      </c>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row>
    <row r="368" spans="1:146" s="19" customFormat="1" ht="14.25" customHeight="1">
      <c r="A368" s="86" t="s">
        <v>1065</v>
      </c>
      <c r="B368" s="48" t="s">
        <v>646</v>
      </c>
      <c r="C368" s="48"/>
      <c r="D368" s="48"/>
      <c r="E368" s="48">
        <v>1</v>
      </c>
      <c r="F368" s="48" t="s">
        <v>1066</v>
      </c>
      <c r="G368" s="48" t="s">
        <v>1067</v>
      </c>
      <c r="H368" s="49"/>
      <c r="I368" s="48"/>
      <c r="J368" s="50"/>
      <c r="K368" s="50"/>
      <c r="L368" s="48"/>
      <c r="M368" s="51">
        <f>R368+U368+X368+Y368+AE368+AG368+AH368</f>
        <v>100.00000000000001</v>
      </c>
      <c r="N368" s="52"/>
      <c r="O368" s="53">
        <f>AVERAGE(O367:O367)</f>
        <v>399</v>
      </c>
      <c r="P368" s="87">
        <f>U368*17+X368*37+Y368*17+AG368*29+AE368*8</f>
        <v>1662.2000000000003</v>
      </c>
      <c r="Q368" s="87">
        <f>(U368*4)+(X368*9)+(Y368*4)+(AG368*7)+(AE368*2)</f>
        <v>397.20000000000005</v>
      </c>
      <c r="R368" s="88">
        <f>AVERAGE(R367:R367)</f>
        <v>24.8</v>
      </c>
      <c r="S368" s="48">
        <v>6.25</v>
      </c>
      <c r="T368" s="52">
        <f>AVERAGE(T367:T367)</f>
        <v>0.44799999999999995</v>
      </c>
      <c r="U368" s="89">
        <f>S368*T368</f>
        <v>2.8</v>
      </c>
      <c r="V368" s="52">
        <f>U368</f>
        <v>2.8</v>
      </c>
      <c r="W368" s="7">
        <v>0</v>
      </c>
      <c r="X368" s="98">
        <f>AVERAGE(X367:X367)</f>
        <v>20.399999999999999</v>
      </c>
      <c r="Y368" s="66">
        <f>100-R368-U368-X368-AE368-AH368</f>
        <v>50.20000000000001</v>
      </c>
      <c r="Z368" s="52"/>
      <c r="AA368" s="23"/>
      <c r="AB368" s="23"/>
      <c r="AC368" s="23"/>
      <c r="AD368" s="23"/>
      <c r="AE368" s="88">
        <f>AF368</f>
        <v>0.8</v>
      </c>
      <c r="AF368" s="51">
        <v>0.8</v>
      </c>
      <c r="AG368" s="23">
        <v>0</v>
      </c>
      <c r="AH368" s="88">
        <f>AVERAGE(AH367:AH367)</f>
        <v>1</v>
      </c>
      <c r="AI368" s="88">
        <f>AVERAGE(AI367:AI367)</f>
        <v>149</v>
      </c>
      <c r="AJ368" s="88">
        <f>AVERAGE(AJ367:AJ367)</f>
        <v>2.2000000000000002</v>
      </c>
      <c r="AK368" s="88">
        <v>0.46</v>
      </c>
      <c r="AL368" s="52"/>
      <c r="AM368" s="52"/>
      <c r="AN368" s="26"/>
      <c r="AO368" s="89">
        <f>AR368+(AS368/12)</f>
        <v>92.916666666666671</v>
      </c>
      <c r="AP368" s="27"/>
      <c r="AQ368" s="52">
        <v>121</v>
      </c>
      <c r="AR368" s="52">
        <f>AVERAGE(AR367:AR367)</f>
        <v>65</v>
      </c>
      <c r="AS368" s="52">
        <f>AU368</f>
        <v>335</v>
      </c>
      <c r="AT368" s="27"/>
      <c r="AU368" s="52">
        <f>AVERAGE(AU367:AU367)</f>
        <v>335</v>
      </c>
      <c r="AV368" s="27"/>
      <c r="AW368" s="27"/>
      <c r="AX368" s="48"/>
      <c r="AY368" s="27"/>
      <c r="AZ368" s="27"/>
      <c r="BA368" s="73">
        <v>0</v>
      </c>
      <c r="BB368" s="27"/>
      <c r="BC368" s="23"/>
      <c r="BD368" s="25"/>
      <c r="BE368" s="25"/>
      <c r="BF368" s="25"/>
      <c r="BG368" s="25"/>
      <c r="BH368" s="92"/>
      <c r="BI368" s="26"/>
      <c r="BJ368" s="26"/>
      <c r="BK368" s="26"/>
      <c r="BL368" s="26"/>
      <c r="BM368" s="26"/>
      <c r="BN368" s="27"/>
      <c r="BO368" s="89">
        <f>AVERAGE(BO367:BO367)</f>
        <v>0.12</v>
      </c>
      <c r="BP368" s="89">
        <f>AVERAGE(BP367:BP367)</f>
        <v>0.05</v>
      </c>
      <c r="BQ368" s="89">
        <v>1</v>
      </c>
      <c r="BR368" s="84">
        <v>4.2000000000000003E-2</v>
      </c>
      <c r="BS368" s="26"/>
      <c r="BT368" s="69">
        <v>41</v>
      </c>
      <c r="BU368" s="26"/>
      <c r="BV368" s="27"/>
      <c r="BW368" s="27"/>
      <c r="BX368" s="27"/>
      <c r="BY368" s="27"/>
      <c r="BZ368" s="23"/>
      <c r="CA368" s="71">
        <v>0.25</v>
      </c>
      <c r="CB368" s="71">
        <f>CC368</f>
        <v>0</v>
      </c>
      <c r="CC368" s="52">
        <f>AVERAGE(CC367:CC367)</f>
        <v>0</v>
      </c>
      <c r="CD368" s="25"/>
      <c r="CE368" s="25"/>
      <c r="CF368" s="25"/>
      <c r="CG368" s="23"/>
      <c r="CH368" s="25"/>
      <c r="CI368" s="25"/>
      <c r="CJ368" s="27"/>
      <c r="CK368" s="26"/>
      <c r="CL368" s="26"/>
      <c r="CM368" s="26"/>
      <c r="CN368" s="26"/>
      <c r="CO368" s="24"/>
      <c r="CP368" s="24"/>
      <c r="CQ368" s="25"/>
      <c r="CR368" s="24"/>
      <c r="CS368" s="25"/>
      <c r="CT368" s="24"/>
      <c r="CU368" s="25"/>
      <c r="CV368" s="25"/>
      <c r="CW368" s="25"/>
      <c r="CX368" s="26"/>
      <c r="CY368" s="26"/>
      <c r="CZ368" s="24"/>
      <c r="DA368" s="25"/>
      <c r="DB368" s="26"/>
      <c r="DC368" s="25"/>
      <c r="DD368" s="25"/>
      <c r="DE368" s="25"/>
      <c r="DF368" s="26"/>
      <c r="DG368" s="26"/>
      <c r="DH368" s="25"/>
      <c r="DI368" s="25"/>
      <c r="DJ368" s="25"/>
      <c r="DK368" s="25"/>
      <c r="DL368" s="25"/>
      <c r="DM368" s="26"/>
      <c r="DN368" s="26"/>
      <c r="DO368" s="25"/>
      <c r="DP368" s="27"/>
      <c r="DQ368" s="27"/>
      <c r="DR368" s="27"/>
      <c r="DS368" s="27"/>
      <c r="DT368" s="27"/>
      <c r="DU368" s="27"/>
      <c r="DV368" s="27"/>
      <c r="DW368" s="27"/>
      <c r="DX368" s="27"/>
      <c r="DY368" s="27"/>
      <c r="DZ368" s="27"/>
      <c r="EA368" s="27"/>
      <c r="EB368" s="27"/>
      <c r="EC368" s="27"/>
      <c r="ED368" s="27"/>
      <c r="EE368" s="27"/>
      <c r="EF368" s="27"/>
      <c r="EG368" s="27"/>
      <c r="EH368" s="20"/>
      <c r="EI368" s="20"/>
      <c r="EJ368" s="20"/>
      <c r="EK368" s="20"/>
      <c r="EL368" s="20"/>
      <c r="EM368" s="20"/>
      <c r="EN368" s="20"/>
      <c r="EO368" s="20"/>
      <c r="EP368" s="20"/>
    </row>
    <row r="369" spans="1:146" s="13" customFormat="1">
      <c r="A369" s="93"/>
      <c r="B369" s="94"/>
      <c r="C369" s="94"/>
      <c r="D369" s="94"/>
      <c r="E369" s="94"/>
      <c r="F369" s="94"/>
      <c r="G369" s="94"/>
      <c r="H369" s="95"/>
      <c r="I369" s="94"/>
      <c r="J369" s="96"/>
      <c r="K369" s="96"/>
      <c r="L369" s="94"/>
      <c r="M369" s="172"/>
      <c r="N369" s="94"/>
      <c r="O369" s="97"/>
      <c r="P369" s="84" t="s">
        <v>1349</v>
      </c>
      <c r="Q369" s="84" t="s">
        <v>1349</v>
      </c>
      <c r="R369" s="84" t="s">
        <v>1349</v>
      </c>
      <c r="S369" s="94"/>
      <c r="T369" s="94"/>
      <c r="U369" s="84"/>
      <c r="V369" s="94" t="s">
        <v>416</v>
      </c>
      <c r="W369" s="94" t="s">
        <v>416</v>
      </c>
      <c r="X369" s="85"/>
      <c r="Y369" s="85" t="s">
        <v>301</v>
      </c>
      <c r="Z369" s="48"/>
      <c r="AA369" s="48"/>
      <c r="AB369" s="48"/>
      <c r="AC369" s="48"/>
      <c r="AD369" s="48"/>
      <c r="AE369" s="84" t="s">
        <v>648</v>
      </c>
      <c r="AF369" s="94"/>
      <c r="AG369" s="94" t="s">
        <v>647</v>
      </c>
      <c r="AH369" s="84" t="s">
        <v>1214</v>
      </c>
      <c r="AI369" s="84" t="s">
        <v>1214</v>
      </c>
      <c r="AJ369" s="84" t="s">
        <v>1214</v>
      </c>
      <c r="AK369" s="84" t="s">
        <v>1270</v>
      </c>
      <c r="AL369" s="48"/>
      <c r="AM369" s="48"/>
      <c r="AN369" s="48"/>
      <c r="AO369" s="84" t="s">
        <v>301</v>
      </c>
      <c r="AP369" s="94"/>
      <c r="AQ369" s="94" t="s">
        <v>1214</v>
      </c>
      <c r="AR369" s="94" t="s">
        <v>1214</v>
      </c>
      <c r="AS369" s="94" t="s">
        <v>1214</v>
      </c>
      <c r="AT369" s="94"/>
      <c r="AU369" s="94" t="s">
        <v>1214</v>
      </c>
      <c r="AV369" s="48"/>
      <c r="AW369" s="48"/>
      <c r="AX369" s="48"/>
      <c r="AY369" s="48"/>
      <c r="AZ369" s="48"/>
      <c r="BA369" s="84" t="s">
        <v>1476</v>
      </c>
      <c r="BB369" s="94"/>
      <c r="BC369" s="94"/>
      <c r="BD369" s="48"/>
      <c r="BE369" s="48"/>
      <c r="BF369" s="48"/>
      <c r="BG369" s="48"/>
      <c r="BH369" s="48"/>
      <c r="BI369" s="48"/>
      <c r="BJ369" s="48"/>
      <c r="BK369" s="48"/>
      <c r="BL369" s="48"/>
      <c r="BM369" s="48"/>
      <c r="BN369" s="48"/>
      <c r="BO369" s="84" t="s">
        <v>1214</v>
      </c>
      <c r="BP369" s="84" t="s">
        <v>1214</v>
      </c>
      <c r="BQ369" s="84" t="s">
        <v>1214</v>
      </c>
      <c r="BR369" s="84" t="s">
        <v>1270</v>
      </c>
      <c r="BS369" s="94"/>
      <c r="BT369" s="84" t="s">
        <v>1270</v>
      </c>
      <c r="BU369" s="94"/>
      <c r="BV369" s="94"/>
      <c r="BW369" s="94"/>
      <c r="BX369" s="94"/>
      <c r="BY369" s="94"/>
      <c r="BZ369" s="94"/>
      <c r="CA369" s="84" t="s">
        <v>1270</v>
      </c>
      <c r="CB369" s="84" t="s">
        <v>1214</v>
      </c>
      <c r="CC369" s="94" t="s">
        <v>1214</v>
      </c>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c r="DV369" s="48"/>
      <c r="DW369" s="48"/>
      <c r="DX369" s="48"/>
      <c r="DY369" s="48"/>
      <c r="DZ369" s="48"/>
      <c r="EA369" s="48"/>
      <c r="EB369" s="48"/>
      <c r="EC369" s="48"/>
      <c r="ED369" s="48"/>
      <c r="EE369" s="48"/>
      <c r="EF369" s="48"/>
      <c r="EG369" s="48"/>
    </row>
    <row r="370" spans="1:146" s="13" customFormat="1">
      <c r="A370" s="48" t="s">
        <v>1070</v>
      </c>
      <c r="B370" s="48">
        <v>1</v>
      </c>
      <c r="C370" s="48" t="s">
        <v>375</v>
      </c>
      <c r="D370" s="48" t="s">
        <v>389</v>
      </c>
      <c r="E370" s="48">
        <v>1</v>
      </c>
      <c r="F370" s="48" t="s">
        <v>1071</v>
      </c>
      <c r="G370" s="48" t="s">
        <v>1311</v>
      </c>
      <c r="H370" s="49" t="s">
        <v>1072</v>
      </c>
      <c r="I370" s="48">
        <v>1</v>
      </c>
      <c r="J370" s="50" t="s">
        <v>512</v>
      </c>
      <c r="K370" s="50" t="s">
        <v>1073</v>
      </c>
      <c r="L370" s="48" t="s">
        <v>1074</v>
      </c>
      <c r="M370" s="51"/>
      <c r="N370" s="48"/>
      <c r="O370" s="53">
        <v>346</v>
      </c>
      <c r="P370" s="87"/>
      <c r="Q370" s="87"/>
      <c r="R370" s="84">
        <v>14.2</v>
      </c>
      <c r="S370" s="48">
        <v>6.25</v>
      </c>
      <c r="T370" s="8">
        <f>U370/S370</f>
        <v>2.048</v>
      </c>
      <c r="U370" s="84">
        <v>12.8</v>
      </c>
      <c r="V370" s="48"/>
      <c r="W370" s="48"/>
      <c r="X370" s="85">
        <v>4.5</v>
      </c>
      <c r="Y370" s="85"/>
      <c r="Z370" s="48"/>
      <c r="AA370" s="48"/>
      <c r="AB370" s="48"/>
      <c r="AC370" s="48"/>
      <c r="AD370" s="48"/>
      <c r="AE370" s="84"/>
      <c r="AF370" s="48"/>
      <c r="AG370" s="48"/>
      <c r="AH370" s="84">
        <v>5</v>
      </c>
      <c r="AI370" s="84">
        <v>107</v>
      </c>
      <c r="AJ370" s="84">
        <v>1.4</v>
      </c>
      <c r="AK370" s="84"/>
      <c r="AL370" s="48"/>
      <c r="AM370" s="48"/>
      <c r="AN370" s="48"/>
      <c r="AO370" s="84"/>
      <c r="AP370" s="48"/>
      <c r="AQ370" s="48">
        <v>1741</v>
      </c>
      <c r="AR370" s="48">
        <v>0</v>
      </c>
      <c r="AS370" s="48"/>
      <c r="AT370" s="48"/>
      <c r="AU370" s="48">
        <v>10444</v>
      </c>
      <c r="AV370" s="48"/>
      <c r="AW370" s="48"/>
      <c r="AX370" s="48"/>
      <c r="AY370" s="48"/>
      <c r="AZ370" s="48"/>
      <c r="BA370" s="84"/>
      <c r="BB370" s="48"/>
      <c r="BC370" s="48"/>
      <c r="BD370" s="48"/>
      <c r="BE370" s="48"/>
      <c r="BF370" s="48"/>
      <c r="BG370" s="48"/>
      <c r="BH370" s="48"/>
      <c r="BI370" s="48"/>
      <c r="BJ370" s="48"/>
      <c r="BK370" s="48"/>
      <c r="BL370" s="48"/>
      <c r="BM370" s="48"/>
      <c r="BN370" s="48"/>
      <c r="BO370" s="84">
        <v>0</v>
      </c>
      <c r="BP370" s="84">
        <v>1.3</v>
      </c>
      <c r="BQ370" s="84">
        <v>4.2</v>
      </c>
      <c r="BR370" s="84"/>
      <c r="BS370" s="48"/>
      <c r="BT370" s="84"/>
      <c r="BU370" s="48"/>
      <c r="BV370" s="48"/>
      <c r="BW370" s="48"/>
      <c r="BX370" s="48"/>
      <c r="BY370" s="48"/>
      <c r="BZ370" s="48"/>
      <c r="CA370" s="84"/>
      <c r="CB370" s="84"/>
      <c r="CC370" s="48">
        <v>43</v>
      </c>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c r="DV370" s="48"/>
      <c r="DW370" s="48"/>
      <c r="DX370" s="48"/>
      <c r="DY370" s="48"/>
      <c r="DZ370" s="48"/>
      <c r="EA370" s="48"/>
      <c r="EB370" s="48"/>
      <c r="EC370" s="48"/>
      <c r="ED370" s="48"/>
      <c r="EE370" s="48"/>
      <c r="EF370" s="48"/>
      <c r="EG370" s="48"/>
    </row>
    <row r="371" spans="1:146" s="13" customFormat="1">
      <c r="A371" s="48" t="s">
        <v>1070</v>
      </c>
      <c r="B371" s="48">
        <v>2</v>
      </c>
      <c r="C371" s="48" t="s">
        <v>375</v>
      </c>
      <c r="D371" s="48" t="s">
        <v>389</v>
      </c>
      <c r="E371" s="48">
        <v>2</v>
      </c>
      <c r="F371" s="48" t="s">
        <v>1071</v>
      </c>
      <c r="G371" s="48" t="s">
        <v>1311</v>
      </c>
      <c r="H371" s="49" t="s">
        <v>1072</v>
      </c>
      <c r="I371" s="48">
        <v>2</v>
      </c>
      <c r="J371" s="50" t="s">
        <v>441</v>
      </c>
      <c r="K371" s="50" t="s">
        <v>1075</v>
      </c>
      <c r="L371" s="48" t="s">
        <v>1076</v>
      </c>
      <c r="M371" s="51"/>
      <c r="N371" s="48">
        <v>951</v>
      </c>
      <c r="O371" s="53">
        <v>227</v>
      </c>
      <c r="P371" s="87"/>
      <c r="Q371" s="87"/>
      <c r="R371" s="84">
        <v>12</v>
      </c>
      <c r="S371" s="48">
        <v>6.25</v>
      </c>
      <c r="T371" s="8">
        <f>U371/S371</f>
        <v>2.496</v>
      </c>
      <c r="U371" s="84">
        <v>15.6</v>
      </c>
      <c r="V371" s="48"/>
      <c r="W371" s="48"/>
      <c r="X371" s="85">
        <v>4.2</v>
      </c>
      <c r="Y371" s="85"/>
      <c r="Z371" s="48"/>
      <c r="AA371" s="48"/>
      <c r="AB371" s="48"/>
      <c r="AC371" s="48"/>
      <c r="AD371" s="48"/>
      <c r="AE371" s="84"/>
      <c r="AF371" s="48"/>
      <c r="AG371" s="48"/>
      <c r="AH371" s="84">
        <v>12.8</v>
      </c>
      <c r="AI371" s="84">
        <v>85</v>
      </c>
      <c r="AJ371" s="84">
        <v>17</v>
      </c>
      <c r="AK371" s="84"/>
      <c r="AL371" s="48"/>
      <c r="AM371" s="48"/>
      <c r="AN371" s="48"/>
      <c r="AO371" s="84"/>
      <c r="AP371" s="48"/>
      <c r="AQ371" s="48"/>
      <c r="AR371" s="48"/>
      <c r="AS371" s="48"/>
      <c r="AT371" s="48"/>
      <c r="AU371" s="48">
        <v>8442</v>
      </c>
      <c r="AV371" s="48"/>
      <c r="AW371" s="48"/>
      <c r="AX371" s="48"/>
      <c r="AY371" s="48"/>
      <c r="AZ371" s="48"/>
      <c r="BA371" s="84"/>
      <c r="BB371" s="48"/>
      <c r="BC371" s="48"/>
      <c r="BD371" s="48"/>
      <c r="BE371" s="48"/>
      <c r="BF371" s="48"/>
      <c r="BG371" s="48"/>
      <c r="BH371" s="48"/>
      <c r="BI371" s="48"/>
      <c r="BJ371" s="48"/>
      <c r="BK371" s="48"/>
      <c r="BL371" s="48"/>
      <c r="BM371" s="48"/>
      <c r="BN371" s="48"/>
      <c r="BO371" s="84">
        <v>0.61</v>
      </c>
      <c r="BP371" s="84">
        <v>0.9</v>
      </c>
      <c r="BQ371" s="84">
        <v>8.1</v>
      </c>
      <c r="BR371" s="84"/>
      <c r="BS371" s="48"/>
      <c r="BT371" s="84"/>
      <c r="BU371" s="48"/>
      <c r="BV371" s="48"/>
      <c r="BW371" s="48"/>
      <c r="BX371" s="48"/>
      <c r="BY371" s="48"/>
      <c r="BZ371" s="48"/>
      <c r="CA371" s="84"/>
      <c r="CB371" s="84"/>
      <c r="CC371" s="48">
        <v>0</v>
      </c>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c r="DV371" s="48"/>
      <c r="DW371" s="48"/>
      <c r="DX371" s="48"/>
      <c r="DY371" s="48"/>
      <c r="DZ371" s="48"/>
      <c r="EA371" s="48"/>
      <c r="EB371" s="48"/>
      <c r="EC371" s="48"/>
      <c r="ED371" s="48"/>
      <c r="EE371" s="48"/>
      <c r="EF371" s="48"/>
      <c r="EG371" s="48"/>
    </row>
    <row r="372" spans="1:146" s="19" customFormat="1" ht="14.25" customHeight="1">
      <c r="A372" s="86" t="s">
        <v>1070</v>
      </c>
      <c r="B372" s="48" t="s">
        <v>646</v>
      </c>
      <c r="C372" s="48"/>
      <c r="D372" s="48"/>
      <c r="E372" s="48">
        <v>1</v>
      </c>
      <c r="F372" s="48" t="s">
        <v>1071</v>
      </c>
      <c r="G372" s="48" t="s">
        <v>1311</v>
      </c>
      <c r="H372" s="49" t="s">
        <v>1072</v>
      </c>
      <c r="I372" s="48"/>
      <c r="J372" s="50"/>
      <c r="K372" s="50"/>
      <c r="L372" s="48"/>
      <c r="M372" s="51">
        <f>R372+U372+X372+Y372+AE372+AG372+AH372</f>
        <v>100.00000000000001</v>
      </c>
      <c r="N372" s="52">
        <f>AVERAGE(N370:N371)</f>
        <v>951</v>
      </c>
      <c r="O372" s="53">
        <f>AVERAGE(O370:O371)</f>
        <v>286.5</v>
      </c>
      <c r="P372" s="87">
        <f>U372*17+X372*37+Y372*17+AG372*29+AE372*8</f>
        <v>1099.8000000000002</v>
      </c>
      <c r="Q372" s="87">
        <f>(U372*4)+(X372*9)+(Y372*4)+(AG372*7)+(AE372*2)</f>
        <v>264.15000000000009</v>
      </c>
      <c r="R372" s="88">
        <f>AVERAGE(R370:R371)</f>
        <v>13.1</v>
      </c>
      <c r="S372" s="48">
        <v>6.25</v>
      </c>
      <c r="T372" s="52">
        <f>AVERAGE(T370:T371)</f>
        <v>2.2720000000000002</v>
      </c>
      <c r="U372" s="89">
        <f>S372*T372</f>
        <v>14.200000000000001</v>
      </c>
      <c r="V372" s="52">
        <f>U372</f>
        <v>14.200000000000001</v>
      </c>
      <c r="W372" s="7">
        <v>0</v>
      </c>
      <c r="X372" s="98">
        <f>AVERAGE(X370:X371)</f>
        <v>4.3499999999999996</v>
      </c>
      <c r="Y372" s="66">
        <f>100-R372-U372-X372-AE372-AH372</f>
        <v>24.650000000000013</v>
      </c>
      <c r="Z372" s="52"/>
      <c r="AA372" s="23"/>
      <c r="AB372" s="23"/>
      <c r="AC372" s="23"/>
      <c r="AD372" s="23"/>
      <c r="AE372" s="88">
        <v>34.799999999999997</v>
      </c>
      <c r="AF372" s="51"/>
      <c r="AG372" s="23">
        <v>0</v>
      </c>
      <c r="AH372" s="88">
        <f>AVERAGE(AH370:AH371)</f>
        <v>8.9</v>
      </c>
      <c r="AI372" s="88">
        <f>AVERAGE(AI370:AI371)</f>
        <v>96</v>
      </c>
      <c r="AJ372" s="88">
        <f>AVERAGE(AJ370:AJ371)</f>
        <v>9.1999999999999993</v>
      </c>
      <c r="AK372" s="88">
        <v>4.3</v>
      </c>
      <c r="AL372" s="52"/>
      <c r="AM372" s="52"/>
      <c r="AN372" s="26"/>
      <c r="AO372" s="89">
        <f>AR372+(AS372/12)</f>
        <v>786.91666666666663</v>
      </c>
      <c r="AP372" s="27"/>
      <c r="AQ372" s="52"/>
      <c r="AR372" s="52">
        <f>AVERAGE(AR370:AR371)</f>
        <v>0</v>
      </c>
      <c r="AS372" s="52">
        <f>AU372</f>
        <v>9443</v>
      </c>
      <c r="AT372" s="27"/>
      <c r="AU372" s="52">
        <f>AVERAGE(AU370:AU371)</f>
        <v>9443</v>
      </c>
      <c r="AV372" s="27"/>
      <c r="AW372" s="27"/>
      <c r="AX372" s="48"/>
      <c r="AY372" s="27"/>
      <c r="AZ372" s="27"/>
      <c r="BA372" s="67">
        <v>0</v>
      </c>
      <c r="BB372" s="27"/>
      <c r="BC372" s="23"/>
      <c r="BD372" s="25"/>
      <c r="BE372" s="25"/>
      <c r="BF372" s="25"/>
      <c r="BG372" s="25"/>
      <c r="BH372" s="92"/>
      <c r="BI372" s="26"/>
      <c r="BJ372" s="26"/>
      <c r="BK372" s="26"/>
      <c r="BL372" s="26"/>
      <c r="BM372" s="26"/>
      <c r="BN372" s="27"/>
      <c r="BO372" s="89">
        <f>AVERAGE(BO370:BO371)</f>
        <v>0.30499999999999999</v>
      </c>
      <c r="BP372" s="89">
        <f>AVERAGE(BP370:BP371)</f>
        <v>1.1000000000000001</v>
      </c>
      <c r="BQ372" s="89">
        <f>AVERAGE(BQ370:BQ371)</f>
        <v>6.15</v>
      </c>
      <c r="BR372" s="84">
        <v>2.0939999999999999</v>
      </c>
      <c r="BS372" s="48"/>
      <c r="BT372" s="69">
        <v>28</v>
      </c>
      <c r="BU372" s="26"/>
      <c r="BV372" s="27"/>
      <c r="BW372" s="27"/>
      <c r="BX372" s="48"/>
      <c r="BY372" s="48"/>
      <c r="BZ372" s="23"/>
      <c r="CA372" s="71">
        <v>0</v>
      </c>
      <c r="CB372" s="71">
        <f>CC372</f>
        <v>21.5</v>
      </c>
      <c r="CC372" s="52">
        <f>AVERAGE(CC370:CC371)</f>
        <v>21.5</v>
      </c>
      <c r="CD372" s="25"/>
      <c r="CE372" s="25"/>
      <c r="CF372" s="25"/>
      <c r="CG372" s="23"/>
      <c r="CH372" s="25"/>
      <c r="CI372" s="25"/>
      <c r="CJ372" s="27"/>
      <c r="CK372" s="26"/>
      <c r="CL372" s="26"/>
      <c r="CM372" s="26"/>
      <c r="CN372" s="26"/>
      <c r="CO372" s="24"/>
      <c r="CP372" s="24"/>
      <c r="CQ372" s="25"/>
      <c r="CR372" s="24"/>
      <c r="CS372" s="25"/>
      <c r="CT372" s="24"/>
      <c r="CU372" s="25"/>
      <c r="CV372" s="25"/>
      <c r="CW372" s="25"/>
      <c r="CX372" s="26"/>
      <c r="CY372" s="26"/>
      <c r="CZ372" s="24"/>
      <c r="DA372" s="25"/>
      <c r="DB372" s="26"/>
      <c r="DC372" s="25"/>
      <c r="DD372" s="25"/>
      <c r="DE372" s="25"/>
      <c r="DF372" s="26"/>
      <c r="DG372" s="26"/>
      <c r="DH372" s="25"/>
      <c r="DI372" s="25"/>
      <c r="DJ372" s="25"/>
      <c r="DK372" s="25"/>
      <c r="DL372" s="25"/>
      <c r="DM372" s="26"/>
      <c r="DN372" s="26"/>
      <c r="DO372" s="25"/>
      <c r="DP372" s="27"/>
      <c r="DQ372" s="27"/>
      <c r="DR372" s="27"/>
      <c r="DS372" s="27"/>
      <c r="DT372" s="27"/>
      <c r="DU372" s="27"/>
      <c r="DV372" s="27"/>
      <c r="DW372" s="27"/>
      <c r="DX372" s="27"/>
      <c r="DY372" s="27"/>
      <c r="DZ372" s="27"/>
      <c r="EA372" s="27"/>
      <c r="EB372" s="27"/>
      <c r="EC372" s="27"/>
      <c r="ED372" s="27"/>
      <c r="EE372" s="27"/>
      <c r="EF372" s="27"/>
      <c r="EG372" s="27"/>
      <c r="EH372" s="20"/>
      <c r="EI372" s="20"/>
      <c r="EJ372" s="20"/>
      <c r="EK372" s="20"/>
      <c r="EL372" s="20"/>
      <c r="EM372" s="20"/>
      <c r="EN372" s="20"/>
      <c r="EO372" s="20"/>
      <c r="EP372" s="20"/>
    </row>
    <row r="373" spans="1:146" s="13" customFormat="1">
      <c r="A373" s="93"/>
      <c r="B373" s="94"/>
      <c r="C373" s="94"/>
      <c r="D373" s="94"/>
      <c r="E373" s="94"/>
      <c r="F373" s="94"/>
      <c r="G373" s="94"/>
      <c r="H373" s="95"/>
      <c r="I373" s="94"/>
      <c r="J373" s="96"/>
      <c r="K373" s="96"/>
      <c r="L373" s="94"/>
      <c r="M373" s="172"/>
      <c r="N373" s="94"/>
      <c r="O373" s="97"/>
      <c r="P373" s="84" t="s">
        <v>1349</v>
      </c>
      <c r="Q373" s="84" t="s">
        <v>1349</v>
      </c>
      <c r="R373" s="84" t="s">
        <v>1349</v>
      </c>
      <c r="S373" s="94"/>
      <c r="T373" s="94"/>
      <c r="U373" s="84"/>
      <c r="V373" s="94" t="s">
        <v>416</v>
      </c>
      <c r="W373" s="94" t="s">
        <v>416</v>
      </c>
      <c r="X373" s="85"/>
      <c r="Y373" s="85" t="s">
        <v>301</v>
      </c>
      <c r="Z373" s="48"/>
      <c r="AA373" s="48"/>
      <c r="AB373" s="48"/>
      <c r="AC373" s="48"/>
      <c r="AD373" s="48"/>
      <c r="AE373" s="84" t="s">
        <v>1237</v>
      </c>
      <c r="AF373" s="94"/>
      <c r="AG373" s="94" t="s">
        <v>647</v>
      </c>
      <c r="AH373" s="84" t="s">
        <v>648</v>
      </c>
      <c r="AI373" s="84" t="s">
        <v>648</v>
      </c>
      <c r="AJ373" s="84" t="s">
        <v>648</v>
      </c>
      <c r="AK373" s="84" t="s">
        <v>1237</v>
      </c>
      <c r="AL373" s="48"/>
      <c r="AM373" s="48"/>
      <c r="AN373" s="48"/>
      <c r="AO373" s="84" t="s">
        <v>301</v>
      </c>
      <c r="AP373" s="94"/>
      <c r="AQ373" s="94"/>
      <c r="AR373" s="96"/>
      <c r="AS373" s="94"/>
      <c r="AT373" s="94"/>
      <c r="AU373" s="94"/>
      <c r="AV373" s="48"/>
      <c r="AW373" s="48"/>
      <c r="AX373" s="48"/>
      <c r="AY373" s="48"/>
      <c r="AZ373" s="48"/>
      <c r="BA373" s="84" t="s">
        <v>647</v>
      </c>
      <c r="BB373" s="94"/>
      <c r="BC373" s="94"/>
      <c r="BD373" s="48"/>
      <c r="BE373" s="48"/>
      <c r="BF373" s="48"/>
      <c r="BG373" s="48"/>
      <c r="BH373" s="48"/>
      <c r="BI373" s="48"/>
      <c r="BJ373" s="48"/>
      <c r="BK373" s="48"/>
      <c r="BL373" s="48"/>
      <c r="BM373" s="48"/>
      <c r="BN373" s="48"/>
      <c r="BO373" s="84" t="s">
        <v>301</v>
      </c>
      <c r="BP373" s="84" t="s">
        <v>301</v>
      </c>
      <c r="BQ373" s="84" t="s">
        <v>301</v>
      </c>
      <c r="BR373" s="84" t="s">
        <v>1237</v>
      </c>
      <c r="BS373" s="94"/>
      <c r="BT373" s="84" t="s">
        <v>1237</v>
      </c>
      <c r="BU373" s="94"/>
      <c r="BV373" s="94"/>
      <c r="BW373" s="94"/>
      <c r="BX373" s="94"/>
      <c r="BY373" s="94"/>
      <c r="BZ373" s="94"/>
      <c r="CA373" s="84" t="s">
        <v>1237</v>
      </c>
      <c r="CB373" s="84" t="s">
        <v>301</v>
      </c>
      <c r="CC373" s="94"/>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c r="DV373" s="48"/>
      <c r="DW373" s="48"/>
      <c r="DX373" s="48"/>
      <c r="DY373" s="48"/>
      <c r="DZ373" s="48"/>
      <c r="EA373" s="48"/>
      <c r="EB373" s="48"/>
      <c r="EC373" s="48"/>
      <c r="ED373" s="48"/>
      <c r="EE373" s="48"/>
      <c r="EF373" s="48"/>
      <c r="EG373" s="48"/>
    </row>
    <row r="374" spans="1:146" s="13" customFormat="1">
      <c r="A374" s="48" t="s">
        <v>1077</v>
      </c>
      <c r="B374" s="48">
        <v>1</v>
      </c>
      <c r="C374" s="48" t="s">
        <v>375</v>
      </c>
      <c r="D374" s="48" t="s">
        <v>389</v>
      </c>
      <c r="E374" s="48">
        <v>1</v>
      </c>
      <c r="F374" s="48" t="s">
        <v>1078</v>
      </c>
      <c r="G374" s="48" t="s">
        <v>1079</v>
      </c>
      <c r="H374" s="49" t="s">
        <v>1080</v>
      </c>
      <c r="I374" s="48">
        <v>2</v>
      </c>
      <c r="J374" s="50" t="s">
        <v>441</v>
      </c>
      <c r="K374" s="50" t="s">
        <v>1081</v>
      </c>
      <c r="L374" s="48" t="s">
        <v>1082</v>
      </c>
      <c r="M374" s="51"/>
      <c r="N374" s="48">
        <v>967</v>
      </c>
      <c r="O374" s="53">
        <v>231</v>
      </c>
      <c r="P374" s="87"/>
      <c r="Q374" s="87"/>
      <c r="R374" s="84">
        <v>13.5</v>
      </c>
      <c r="S374" s="48">
        <v>6.25</v>
      </c>
      <c r="T374" s="8">
        <f>U374/S374</f>
        <v>1.1200000000000001</v>
      </c>
      <c r="U374" s="84">
        <v>7</v>
      </c>
      <c r="V374" s="48"/>
      <c r="W374" s="48"/>
      <c r="X374" s="85">
        <v>7.4</v>
      </c>
      <c r="Y374" s="85"/>
      <c r="Z374" s="48"/>
      <c r="AA374" s="48"/>
      <c r="AB374" s="48"/>
      <c r="AC374" s="48"/>
      <c r="AD374" s="48"/>
      <c r="AE374" s="84"/>
      <c r="AF374" s="48"/>
      <c r="AG374" s="48"/>
      <c r="AH374" s="84">
        <v>4.5</v>
      </c>
      <c r="AI374" s="84">
        <v>732</v>
      </c>
      <c r="AJ374" s="84">
        <v>4.5999999999999996</v>
      </c>
      <c r="AK374" s="84">
        <v>0.3</v>
      </c>
      <c r="AL374" s="48"/>
      <c r="AM374" s="48"/>
      <c r="AN374" s="48"/>
      <c r="AO374" s="84"/>
      <c r="AP374" s="48"/>
      <c r="AQ374" s="48"/>
      <c r="AR374" s="48"/>
      <c r="AS374" s="48"/>
      <c r="AT374" s="48">
        <v>0</v>
      </c>
      <c r="AU374" s="48">
        <v>156</v>
      </c>
      <c r="AV374" s="48"/>
      <c r="AW374" s="48"/>
      <c r="AX374" s="48"/>
      <c r="AY374" s="48"/>
      <c r="AZ374" s="48"/>
      <c r="BA374" s="84"/>
      <c r="BB374" s="48"/>
      <c r="BC374" s="48"/>
      <c r="BD374" s="48"/>
      <c r="BE374" s="48"/>
      <c r="BF374" s="48"/>
      <c r="BG374" s="48"/>
      <c r="BH374" s="48"/>
      <c r="BI374" s="48"/>
      <c r="BJ374" s="48"/>
      <c r="BK374" s="48"/>
      <c r="BL374" s="48"/>
      <c r="BM374" s="48"/>
      <c r="BN374" s="48"/>
      <c r="BO374" s="84">
        <v>0.05</v>
      </c>
      <c r="BP374" s="84">
        <v>0.06</v>
      </c>
      <c r="BQ374" s="84">
        <v>2.6</v>
      </c>
      <c r="BR374" s="84"/>
      <c r="BS374" s="48">
        <v>0.34</v>
      </c>
      <c r="BT374" s="84">
        <v>10</v>
      </c>
      <c r="BU374" s="48"/>
      <c r="BV374" s="48">
        <v>10</v>
      </c>
      <c r="BW374" s="48">
        <v>0</v>
      </c>
      <c r="BX374" s="48"/>
      <c r="BY374" s="48"/>
      <c r="BZ374" s="48"/>
      <c r="CA374" s="84"/>
      <c r="CB374" s="84"/>
      <c r="CC374" s="48">
        <v>0</v>
      </c>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c r="DV374" s="48"/>
      <c r="DW374" s="48"/>
      <c r="DX374" s="48"/>
      <c r="DY374" s="48"/>
      <c r="DZ374" s="48"/>
      <c r="EA374" s="48"/>
      <c r="EB374" s="48"/>
      <c r="EC374" s="48"/>
      <c r="ED374" s="48"/>
      <c r="EE374" s="48"/>
      <c r="EF374" s="48"/>
      <c r="EG374" s="48"/>
    </row>
    <row r="375" spans="1:146" s="13" customFormat="1">
      <c r="A375" s="48" t="s">
        <v>1077</v>
      </c>
      <c r="B375" s="48">
        <v>2</v>
      </c>
      <c r="C375" s="48" t="s">
        <v>375</v>
      </c>
      <c r="D375" s="48" t="s">
        <v>389</v>
      </c>
      <c r="E375" s="48">
        <v>2</v>
      </c>
      <c r="F375" s="48" t="s">
        <v>1078</v>
      </c>
      <c r="G375" s="48" t="s">
        <v>1079</v>
      </c>
      <c r="H375" s="49" t="s">
        <v>1080</v>
      </c>
      <c r="I375" s="48">
        <v>1</v>
      </c>
      <c r="J375" s="50" t="s">
        <v>439</v>
      </c>
      <c r="K375" s="50" t="s">
        <v>1083</v>
      </c>
      <c r="L375" s="48" t="s">
        <v>1084</v>
      </c>
      <c r="M375" s="51"/>
      <c r="N375" s="48"/>
      <c r="O375" s="53">
        <v>364</v>
      </c>
      <c r="P375" s="87"/>
      <c r="Q375" s="87"/>
      <c r="R375" s="84">
        <v>13.1</v>
      </c>
      <c r="S375" s="48">
        <v>6.25</v>
      </c>
      <c r="T375" s="8">
        <f>U375/S375</f>
        <v>1.984</v>
      </c>
      <c r="U375" s="84">
        <v>12.4</v>
      </c>
      <c r="V375" s="48"/>
      <c r="W375" s="48"/>
      <c r="X375" s="85">
        <v>7.3</v>
      </c>
      <c r="Y375" s="85"/>
      <c r="Z375" s="48"/>
      <c r="AA375" s="48"/>
      <c r="AB375" s="48"/>
      <c r="AC375" s="48"/>
      <c r="AD375" s="48"/>
      <c r="AE375" s="84"/>
      <c r="AF375" s="48"/>
      <c r="AG375" s="48"/>
      <c r="AH375" s="84">
        <v>5</v>
      </c>
      <c r="AI375" s="84">
        <v>262</v>
      </c>
      <c r="AJ375" s="84">
        <v>8.6</v>
      </c>
      <c r="AK375" s="84"/>
      <c r="AL375" s="48"/>
      <c r="AM375" s="48"/>
      <c r="AN375" s="48"/>
      <c r="AO375" s="84"/>
      <c r="AP375" s="48"/>
      <c r="AQ375" s="48"/>
      <c r="AR375" s="48">
        <v>0</v>
      </c>
      <c r="AS375" s="48"/>
      <c r="AT375" s="48"/>
      <c r="AU375" s="48"/>
      <c r="AV375" s="48"/>
      <c r="AW375" s="48"/>
      <c r="AX375" s="48"/>
      <c r="AY375" s="48"/>
      <c r="AZ375" s="48"/>
      <c r="BA375" s="84"/>
      <c r="BB375" s="48"/>
      <c r="BC375" s="48"/>
      <c r="BD375" s="48"/>
      <c r="BE375" s="48"/>
      <c r="BF375" s="48"/>
      <c r="BG375" s="48"/>
      <c r="BH375" s="48"/>
      <c r="BI375" s="48"/>
      <c r="BJ375" s="48"/>
      <c r="BK375" s="48"/>
      <c r="BL375" s="48"/>
      <c r="BM375" s="48"/>
      <c r="BN375" s="48"/>
      <c r="BO375" s="84">
        <v>0.04</v>
      </c>
      <c r="BP375" s="84">
        <v>0.22</v>
      </c>
      <c r="BQ375" s="84"/>
      <c r="BR375" s="84"/>
      <c r="BS375" s="48"/>
      <c r="BT375" s="84"/>
      <c r="BU375" s="48"/>
      <c r="BV375" s="48"/>
      <c r="BW375" s="48"/>
      <c r="BX375" s="48"/>
      <c r="BY375" s="48"/>
      <c r="BZ375" s="48"/>
      <c r="CA375" s="84"/>
      <c r="CB375" s="84"/>
      <c r="CC375" s="48">
        <v>3</v>
      </c>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c r="DV375" s="48"/>
      <c r="DW375" s="48"/>
      <c r="DX375" s="48"/>
      <c r="DY375" s="48"/>
      <c r="DZ375" s="48"/>
      <c r="EA375" s="48"/>
      <c r="EB375" s="48"/>
      <c r="EC375" s="48"/>
      <c r="ED375" s="48"/>
      <c r="EE375" s="48"/>
      <c r="EF375" s="48"/>
      <c r="EG375" s="48"/>
    </row>
    <row r="376" spans="1:146" s="19" customFormat="1" ht="14.25" customHeight="1">
      <c r="A376" s="86" t="s">
        <v>1077</v>
      </c>
      <c r="B376" s="48" t="s">
        <v>646</v>
      </c>
      <c r="C376" s="48"/>
      <c r="D376" s="48"/>
      <c r="E376" s="48">
        <v>1</v>
      </c>
      <c r="F376" s="48" t="s">
        <v>1078</v>
      </c>
      <c r="G376" s="48" t="s">
        <v>1079</v>
      </c>
      <c r="H376" s="49" t="s">
        <v>1080</v>
      </c>
      <c r="I376" s="48"/>
      <c r="J376" s="50"/>
      <c r="K376" s="50"/>
      <c r="L376" s="48"/>
      <c r="M376" s="51">
        <f>R376+U376+X376+Y376+AE376+AG376+AH376</f>
        <v>100.00000000000001</v>
      </c>
      <c r="N376" s="52">
        <f>AVERAGE(N374:N375)</f>
        <v>967</v>
      </c>
      <c r="O376" s="53">
        <f>AVERAGE(O374:O375)</f>
        <v>297.5</v>
      </c>
      <c r="P376" s="87">
        <f>U376*17+X376*37+Y376*17+AG376*29+AE376*8</f>
        <v>1312.4500000000003</v>
      </c>
      <c r="Q376" s="87">
        <f>(U376*4)+(X376*9)+(Y376*4)+(AG376*7)+(AE376*2)</f>
        <v>313.95000000000005</v>
      </c>
      <c r="R376" s="88">
        <f>AVERAGE(R374:R375)</f>
        <v>13.3</v>
      </c>
      <c r="S376" s="48">
        <v>6.25</v>
      </c>
      <c r="T376" s="52">
        <f>AVERAGE(T374:T375)</f>
        <v>1.552</v>
      </c>
      <c r="U376" s="89">
        <f>S376*T376</f>
        <v>9.7000000000000011</v>
      </c>
      <c r="V376" s="52">
        <f>U376</f>
        <v>9.7000000000000011</v>
      </c>
      <c r="W376" s="7">
        <v>0</v>
      </c>
      <c r="X376" s="98">
        <f>AVERAGE(X374:X375)</f>
        <v>7.35</v>
      </c>
      <c r="Y376" s="66">
        <f>100-R376-U376-X376-AE376-AH376</f>
        <v>39.600000000000009</v>
      </c>
      <c r="Z376" s="52"/>
      <c r="AA376" s="23"/>
      <c r="AB376" s="23"/>
      <c r="AC376" s="23"/>
      <c r="AD376" s="23"/>
      <c r="AE376" s="88">
        <v>25.3</v>
      </c>
      <c r="AF376" s="51"/>
      <c r="AG376" s="23">
        <v>0</v>
      </c>
      <c r="AH376" s="88">
        <f>AVERAGE(AH374:AH375)</f>
        <v>4.75</v>
      </c>
      <c r="AI376" s="88">
        <f>AVERAGE(AI374:AI375)</f>
        <v>497</v>
      </c>
      <c r="AJ376" s="88">
        <f>AVERAGE(AJ374:AJ375)</f>
        <v>6.6</v>
      </c>
      <c r="AK376" s="88">
        <f>AVERAGE(AK374:AK375)</f>
        <v>0.3</v>
      </c>
      <c r="AL376" s="52"/>
      <c r="AM376" s="52"/>
      <c r="AN376" s="26"/>
      <c r="AO376" s="89">
        <f>AR376+(AS376/12)</f>
        <v>13</v>
      </c>
      <c r="AP376" s="27"/>
      <c r="AQ376" s="52"/>
      <c r="AR376" s="52">
        <f>AVERAGE(AR374:AR375)</f>
        <v>0</v>
      </c>
      <c r="AS376" s="52">
        <f>AU376</f>
        <v>156</v>
      </c>
      <c r="AT376" s="27"/>
      <c r="AU376" s="52">
        <f>AVERAGE(AU374:AU375)</f>
        <v>156</v>
      </c>
      <c r="AV376" s="27"/>
      <c r="AW376" s="27"/>
      <c r="AX376" s="48"/>
      <c r="AY376" s="27"/>
      <c r="AZ376" s="27"/>
      <c r="BA376" s="67">
        <v>0</v>
      </c>
      <c r="BB376" s="27"/>
      <c r="BC376" s="23"/>
      <c r="BD376" s="25"/>
      <c r="BE376" s="25"/>
      <c r="BF376" s="25"/>
      <c r="BG376" s="25"/>
      <c r="BH376" s="92"/>
      <c r="BI376" s="26"/>
      <c r="BJ376" s="26"/>
      <c r="BK376" s="26"/>
      <c r="BL376" s="26"/>
      <c r="BM376" s="26"/>
      <c r="BN376" s="27"/>
      <c r="BO376" s="89">
        <f>AVERAGE(BO374:BO375)</f>
        <v>4.4999999999999998E-2</v>
      </c>
      <c r="BP376" s="89">
        <f>AVERAGE(BP374:BP375)</f>
        <v>0.14000000000000001</v>
      </c>
      <c r="BQ376" s="89">
        <f>AVERAGE(BQ374:BQ375)</f>
        <v>2.6</v>
      </c>
      <c r="BR376" s="84">
        <v>0.29099999999999998</v>
      </c>
      <c r="BS376" s="48">
        <v>0.34</v>
      </c>
      <c r="BT376" s="70">
        <v>10</v>
      </c>
      <c r="BU376" s="26"/>
      <c r="BV376" s="27">
        <v>10</v>
      </c>
      <c r="BW376" s="27">
        <v>0</v>
      </c>
      <c r="BX376" s="48">
        <v>17</v>
      </c>
      <c r="BY376" s="48">
        <v>17</v>
      </c>
      <c r="BZ376" s="23">
        <v>19</v>
      </c>
      <c r="CA376" s="71">
        <v>0</v>
      </c>
      <c r="CB376" s="71">
        <f>CC376</f>
        <v>1.5</v>
      </c>
      <c r="CC376" s="52">
        <f>AVERAGE(CC374:CC375)</f>
        <v>1.5</v>
      </c>
      <c r="CD376" s="25"/>
      <c r="CE376" s="25"/>
      <c r="CF376" s="25"/>
      <c r="CG376" s="23"/>
      <c r="CH376" s="25"/>
      <c r="CI376" s="25"/>
      <c r="CJ376" s="27"/>
      <c r="CK376" s="26"/>
      <c r="CL376" s="26"/>
      <c r="CM376" s="26"/>
      <c r="CN376" s="26"/>
      <c r="CO376" s="24"/>
      <c r="CP376" s="24"/>
      <c r="CQ376" s="25"/>
      <c r="CR376" s="24"/>
      <c r="CS376" s="25"/>
      <c r="CT376" s="24"/>
      <c r="CU376" s="25"/>
      <c r="CV376" s="25"/>
      <c r="CW376" s="25"/>
      <c r="CX376" s="26"/>
      <c r="CY376" s="26"/>
      <c r="CZ376" s="24"/>
      <c r="DA376" s="25"/>
      <c r="DB376" s="26"/>
      <c r="DC376" s="25"/>
      <c r="DD376" s="25"/>
      <c r="DE376" s="25"/>
      <c r="DF376" s="26"/>
      <c r="DG376" s="26"/>
      <c r="DH376" s="25"/>
      <c r="DI376" s="25"/>
      <c r="DJ376" s="25"/>
      <c r="DK376" s="25"/>
      <c r="DL376" s="25"/>
      <c r="DM376" s="26"/>
      <c r="DN376" s="26"/>
      <c r="DO376" s="25"/>
      <c r="DP376" s="27"/>
      <c r="DQ376" s="27"/>
      <c r="DR376" s="27"/>
      <c r="DS376" s="27"/>
      <c r="DT376" s="27"/>
      <c r="DU376" s="27"/>
      <c r="DV376" s="27"/>
      <c r="DW376" s="27"/>
      <c r="DX376" s="27"/>
      <c r="DY376" s="27"/>
      <c r="DZ376" s="27"/>
      <c r="EA376" s="27"/>
      <c r="EB376" s="27"/>
      <c r="EC376" s="27"/>
      <c r="ED376" s="27"/>
      <c r="EE376" s="27"/>
      <c r="EF376" s="27"/>
      <c r="EG376" s="27"/>
      <c r="EH376" s="20"/>
      <c r="EI376" s="20"/>
      <c r="EJ376" s="20"/>
      <c r="EK376" s="20"/>
      <c r="EL376" s="20"/>
      <c r="EM376" s="20"/>
      <c r="EN376" s="20"/>
      <c r="EO376" s="20"/>
      <c r="EP376" s="20"/>
    </row>
    <row r="377" spans="1:146" s="13" customFormat="1">
      <c r="A377" s="93"/>
      <c r="B377" s="94"/>
      <c r="C377" s="94"/>
      <c r="D377" s="94"/>
      <c r="E377" s="94"/>
      <c r="F377" s="94"/>
      <c r="G377" s="94"/>
      <c r="H377" s="95"/>
      <c r="I377" s="94"/>
      <c r="J377" s="96"/>
      <c r="K377" s="96"/>
      <c r="L377" s="94"/>
      <c r="M377" s="172"/>
      <c r="N377" s="94"/>
      <c r="O377" s="97"/>
      <c r="P377" s="84" t="s">
        <v>1349</v>
      </c>
      <c r="Q377" s="84" t="s">
        <v>1349</v>
      </c>
      <c r="R377" s="84" t="s">
        <v>1349</v>
      </c>
      <c r="S377" s="94"/>
      <c r="T377" s="94"/>
      <c r="U377" s="84"/>
      <c r="V377" s="94" t="s">
        <v>416</v>
      </c>
      <c r="W377" s="94" t="s">
        <v>416</v>
      </c>
      <c r="X377" s="85"/>
      <c r="Y377" s="85" t="s">
        <v>301</v>
      </c>
      <c r="Z377" s="48"/>
      <c r="AA377" s="48"/>
      <c r="AB377" s="48"/>
      <c r="AC377" s="48"/>
      <c r="AD377" s="48"/>
      <c r="AE377" s="84" t="s">
        <v>1238</v>
      </c>
      <c r="AF377" s="94"/>
      <c r="AG377" s="94" t="s">
        <v>647</v>
      </c>
      <c r="AH377" s="84" t="s">
        <v>648</v>
      </c>
      <c r="AI377" s="84" t="s">
        <v>648</v>
      </c>
      <c r="AJ377" s="84" t="s">
        <v>648</v>
      </c>
      <c r="AK377" s="84" t="s">
        <v>1081</v>
      </c>
      <c r="AL377" s="48"/>
      <c r="AM377" s="48"/>
      <c r="AN377" s="48"/>
      <c r="AO377" s="84" t="s">
        <v>301</v>
      </c>
      <c r="AP377" s="94"/>
      <c r="AQ377" s="94"/>
      <c r="AR377" s="94"/>
      <c r="AS377" s="94"/>
      <c r="AT377" s="94"/>
      <c r="AU377" s="94" t="s">
        <v>1081</v>
      </c>
      <c r="AV377" s="48"/>
      <c r="AW377" s="48"/>
      <c r="AX377" s="48"/>
      <c r="AY377" s="48"/>
      <c r="AZ377" s="48"/>
      <c r="BA377" s="84" t="s">
        <v>647</v>
      </c>
      <c r="BB377" s="94"/>
      <c r="BC377" s="94"/>
      <c r="BD377" s="48"/>
      <c r="BE377" s="48"/>
      <c r="BF377" s="48"/>
      <c r="BG377" s="48"/>
      <c r="BH377" s="48"/>
      <c r="BI377" s="48"/>
      <c r="BJ377" s="48"/>
      <c r="BK377" s="48"/>
      <c r="BL377" s="48"/>
      <c r="BM377" s="48"/>
      <c r="BN377" s="48"/>
      <c r="BO377" s="84" t="s">
        <v>301</v>
      </c>
      <c r="BP377" s="84" t="s">
        <v>301</v>
      </c>
      <c r="BQ377" s="84" t="s">
        <v>1215</v>
      </c>
      <c r="BR377" s="84" t="s">
        <v>1216</v>
      </c>
      <c r="BS377" s="94" t="s">
        <v>1215</v>
      </c>
      <c r="BT377" s="84" t="s">
        <v>1215</v>
      </c>
      <c r="BU377" s="94"/>
      <c r="BV377" s="94" t="s">
        <v>1215</v>
      </c>
      <c r="BW377" s="94" t="s">
        <v>1215</v>
      </c>
      <c r="BX377" s="94" t="s">
        <v>1216</v>
      </c>
      <c r="BY377" s="94" t="s">
        <v>1216</v>
      </c>
      <c r="BZ377" s="94" t="s">
        <v>1216</v>
      </c>
      <c r="CA377" s="84" t="s">
        <v>1216</v>
      </c>
      <c r="CB377" s="84" t="s">
        <v>301</v>
      </c>
      <c r="CC377" s="94" t="s">
        <v>301</v>
      </c>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row>
    <row r="378" spans="1:146" s="13" customFormat="1">
      <c r="A378" s="48" t="s">
        <v>1085</v>
      </c>
      <c r="B378" s="48">
        <v>1</v>
      </c>
      <c r="C378" s="48" t="s">
        <v>375</v>
      </c>
      <c r="D378" s="48" t="s">
        <v>389</v>
      </c>
      <c r="E378" s="48">
        <v>1</v>
      </c>
      <c r="F378" s="48" t="s">
        <v>1086</v>
      </c>
      <c r="G378" s="48" t="s">
        <v>1087</v>
      </c>
      <c r="H378" s="49"/>
      <c r="I378" s="48">
        <v>2</v>
      </c>
      <c r="J378" s="50" t="s">
        <v>441</v>
      </c>
      <c r="K378" s="50" t="s">
        <v>854</v>
      </c>
      <c r="L378" s="48" t="s">
        <v>419</v>
      </c>
      <c r="M378" s="51"/>
      <c r="N378" s="48">
        <v>1446</v>
      </c>
      <c r="O378" s="53">
        <v>346</v>
      </c>
      <c r="P378" s="87"/>
      <c r="Q378" s="87"/>
      <c r="R378" s="84">
        <v>14</v>
      </c>
      <c r="S378" s="48">
        <v>6.25</v>
      </c>
      <c r="T378" s="8">
        <f>U378/S378</f>
        <v>1.6480000000000001</v>
      </c>
      <c r="U378" s="84">
        <v>10.3</v>
      </c>
      <c r="V378" s="48"/>
      <c r="W378" s="48"/>
      <c r="X378" s="85">
        <v>1.1000000000000001</v>
      </c>
      <c r="Y378" s="85"/>
      <c r="Z378" s="48"/>
      <c r="AA378" s="48"/>
      <c r="AB378" s="48"/>
      <c r="AC378" s="48"/>
      <c r="AD378" s="48"/>
      <c r="AE378" s="84"/>
      <c r="AF378" s="48"/>
      <c r="AG378" s="48"/>
      <c r="AH378" s="84">
        <v>0.7</v>
      </c>
      <c r="AI378" s="84">
        <v>29</v>
      </c>
      <c r="AJ378" s="84">
        <v>2</v>
      </c>
      <c r="AK378" s="84">
        <v>2.5</v>
      </c>
      <c r="AL378" s="48"/>
      <c r="AM378" s="48"/>
      <c r="AN378" s="48"/>
      <c r="AO378" s="84"/>
      <c r="AP378" s="48"/>
      <c r="AQ378" s="48"/>
      <c r="AR378" s="48">
        <v>0</v>
      </c>
      <c r="AS378" s="48"/>
      <c r="AT378" s="48"/>
      <c r="AU378" s="48"/>
      <c r="AV378" s="48"/>
      <c r="AW378" s="48"/>
      <c r="AX378" s="48"/>
      <c r="AY378" s="48"/>
      <c r="AZ378" s="48"/>
      <c r="BA378" s="84"/>
      <c r="BB378" s="48"/>
      <c r="BC378" s="48"/>
      <c r="BD378" s="48"/>
      <c r="BE378" s="48"/>
      <c r="BF378" s="48"/>
      <c r="BG378" s="48"/>
      <c r="BH378" s="48"/>
      <c r="BI378" s="48"/>
      <c r="BJ378" s="48"/>
      <c r="BK378" s="48"/>
      <c r="BL378" s="48"/>
      <c r="BM378" s="48"/>
      <c r="BN378" s="48"/>
      <c r="BO378" s="84">
        <v>0.18</v>
      </c>
      <c r="BP378" s="84">
        <v>0.13</v>
      </c>
      <c r="BQ378" s="84">
        <v>1</v>
      </c>
      <c r="BR378" s="84"/>
      <c r="BS378" s="48">
        <v>0.34100000000000003</v>
      </c>
      <c r="BT378" s="84">
        <v>44</v>
      </c>
      <c r="BU378" s="48"/>
      <c r="BV378" s="48">
        <v>44</v>
      </c>
      <c r="BW378" s="48">
        <v>0</v>
      </c>
      <c r="BX378" s="48"/>
      <c r="BY378" s="48"/>
      <c r="BZ378" s="48">
        <v>1.9</v>
      </c>
      <c r="CA378" s="84">
        <v>0</v>
      </c>
      <c r="CB378" s="84"/>
      <c r="CC378" s="48">
        <v>0</v>
      </c>
      <c r="CD378" s="48"/>
      <c r="CE378" s="48"/>
      <c r="CF378" s="48"/>
      <c r="CG378" s="48"/>
      <c r="CH378" s="48"/>
      <c r="CI378" s="48"/>
      <c r="CJ378" s="48"/>
      <c r="CK378" s="48"/>
      <c r="CL378" s="48"/>
      <c r="CM378" s="48"/>
      <c r="CN378" s="48"/>
      <c r="CO378" s="48"/>
      <c r="CP378" s="48"/>
      <c r="CQ378" s="48"/>
      <c r="CR378" s="48"/>
      <c r="CS378" s="48"/>
      <c r="CT378" s="48"/>
      <c r="CU378" s="48"/>
      <c r="CV378" s="48"/>
      <c r="CW378" s="48"/>
      <c r="CX378" s="48"/>
      <c r="CY378" s="48"/>
      <c r="CZ378" s="48"/>
      <c r="DA378" s="48"/>
      <c r="DB378" s="48"/>
      <c r="DC378" s="48"/>
      <c r="DD378" s="48"/>
      <c r="DE378" s="48"/>
      <c r="DF378" s="48"/>
      <c r="DG378" s="48"/>
      <c r="DH378" s="48"/>
      <c r="DI378" s="48"/>
      <c r="DJ378" s="48"/>
      <c r="DK378" s="48"/>
      <c r="DL378" s="48"/>
      <c r="DM378" s="48"/>
      <c r="DN378" s="48"/>
      <c r="DO378" s="48"/>
      <c r="DP378" s="48"/>
      <c r="DQ378" s="48"/>
      <c r="DR378" s="48"/>
      <c r="DS378" s="48"/>
      <c r="DT378" s="48"/>
      <c r="DU378" s="48"/>
      <c r="DV378" s="48"/>
      <c r="DW378" s="48"/>
      <c r="DX378" s="48"/>
      <c r="DY378" s="48"/>
      <c r="DZ378" s="48"/>
      <c r="EA378" s="48"/>
      <c r="EB378" s="48"/>
      <c r="EC378" s="48"/>
      <c r="ED378" s="48"/>
      <c r="EE378" s="48"/>
      <c r="EF378" s="48"/>
      <c r="EG378" s="48"/>
    </row>
    <row r="379" spans="1:146" s="19" customFormat="1" ht="14.25" customHeight="1">
      <c r="A379" s="86" t="s">
        <v>1085</v>
      </c>
      <c r="B379" s="48" t="s">
        <v>646</v>
      </c>
      <c r="C379" s="48"/>
      <c r="D379" s="48"/>
      <c r="E379" s="48">
        <v>1</v>
      </c>
      <c r="F379" s="48" t="s">
        <v>1086</v>
      </c>
      <c r="G379" s="48" t="s">
        <v>1087</v>
      </c>
      <c r="H379" s="49"/>
      <c r="I379" s="48"/>
      <c r="J379" s="50"/>
      <c r="K379" s="50"/>
      <c r="L379" s="48"/>
      <c r="M379" s="51">
        <f>R379+U379+X379+Y379+AE379+AG379+AH379</f>
        <v>100.00000000000001</v>
      </c>
      <c r="N379" s="52">
        <f>AVERAGE(N378:N378)</f>
        <v>1446</v>
      </c>
      <c r="O379" s="53">
        <f>AVERAGE(O378:O378)</f>
        <v>346</v>
      </c>
      <c r="P379" s="87">
        <f>U379*17+X379*37+Y379*17+AG379*29+AE379*8</f>
        <v>1447.8</v>
      </c>
      <c r="Q379" s="87">
        <f>(U379*4)+(X379*9)+(Y379*4)+(AG379*7)+(AE379*2)</f>
        <v>341.3</v>
      </c>
      <c r="R379" s="88">
        <f>AVERAGE(R378:R378)</f>
        <v>14</v>
      </c>
      <c r="S379" s="48">
        <v>6.25</v>
      </c>
      <c r="T379" s="52">
        <f>AVERAGE(T378:T378)</f>
        <v>1.6480000000000001</v>
      </c>
      <c r="U379" s="89">
        <f>S379*T379</f>
        <v>10.3</v>
      </c>
      <c r="V379" s="52">
        <f>U379</f>
        <v>10.3</v>
      </c>
      <c r="W379" s="7">
        <v>0</v>
      </c>
      <c r="X379" s="98">
        <f>AVERAGE(X378:X378)</f>
        <v>1.1000000000000001</v>
      </c>
      <c r="Y379" s="66">
        <f>100-R379-U379-X379-AE379-AH379</f>
        <v>71.2</v>
      </c>
      <c r="Z379" s="52"/>
      <c r="AA379" s="23"/>
      <c r="AB379" s="23"/>
      <c r="AC379" s="23"/>
      <c r="AD379" s="23"/>
      <c r="AE379" s="88">
        <v>2.7</v>
      </c>
      <c r="AF379" s="51"/>
      <c r="AG379" s="23">
        <v>0</v>
      </c>
      <c r="AH379" s="88">
        <f>AVERAGE(AH378:AH378)</f>
        <v>0.7</v>
      </c>
      <c r="AI379" s="88">
        <f>AVERAGE(AI378:AI378)</f>
        <v>29</v>
      </c>
      <c r="AJ379" s="88">
        <f>AVERAGE(AJ378:AJ378)</f>
        <v>2</v>
      </c>
      <c r="AK379" s="88">
        <f>AVERAGE(AK378:AK378)</f>
        <v>2.5</v>
      </c>
      <c r="AL379" s="52"/>
      <c r="AM379" s="52"/>
      <c r="AN379" s="26"/>
      <c r="AO379" s="89">
        <v>0</v>
      </c>
      <c r="AP379" s="27"/>
      <c r="AQ379" s="52"/>
      <c r="AR379" s="52">
        <f>AVERAGE(AR378:AR378)</f>
        <v>0</v>
      </c>
      <c r="AS379" s="52"/>
      <c r="AT379" s="27"/>
      <c r="AU379" s="52"/>
      <c r="AV379" s="27"/>
      <c r="AW379" s="27"/>
      <c r="AX379" s="48"/>
      <c r="AY379" s="27"/>
      <c r="AZ379" s="27"/>
      <c r="BA379" s="67">
        <f>BA378</f>
        <v>0</v>
      </c>
      <c r="BB379" s="27"/>
      <c r="BC379" s="23"/>
      <c r="BD379" s="25"/>
      <c r="BE379" s="25"/>
      <c r="BF379" s="25"/>
      <c r="BG379" s="25"/>
      <c r="BH379" s="92"/>
      <c r="BI379" s="26"/>
      <c r="BJ379" s="26"/>
      <c r="BK379" s="26"/>
      <c r="BL379" s="26"/>
      <c r="BM379" s="26"/>
      <c r="BN379" s="27"/>
      <c r="BO379" s="89">
        <f>AVERAGE(BO378:BO378)</f>
        <v>0.18</v>
      </c>
      <c r="BP379" s="89">
        <f>AVERAGE(BP378:BP378)</f>
        <v>0.13</v>
      </c>
      <c r="BQ379" s="89">
        <v>1</v>
      </c>
      <c r="BR379" s="84">
        <v>8.6999999999999994E-2</v>
      </c>
      <c r="BS379" s="26">
        <f>BS378</f>
        <v>0.34100000000000003</v>
      </c>
      <c r="BT379" s="70">
        <v>44</v>
      </c>
      <c r="BU379" s="26"/>
      <c r="BV379" s="27">
        <v>44</v>
      </c>
      <c r="BW379" s="27">
        <v>0</v>
      </c>
      <c r="BX379" s="27"/>
      <c r="BY379" s="27"/>
      <c r="BZ379" s="23">
        <v>1.9</v>
      </c>
      <c r="CA379" s="71">
        <v>0</v>
      </c>
      <c r="CB379" s="71">
        <f>CC379</f>
        <v>0</v>
      </c>
      <c r="CC379" s="52">
        <f>AVERAGE(CC378:CC378)</f>
        <v>0</v>
      </c>
      <c r="CD379" s="25"/>
      <c r="CE379" s="25"/>
      <c r="CF379" s="25"/>
      <c r="CG379" s="23"/>
      <c r="CH379" s="25"/>
      <c r="CI379" s="25"/>
      <c r="CJ379" s="27"/>
      <c r="CK379" s="26"/>
      <c r="CL379" s="26"/>
      <c r="CM379" s="26"/>
      <c r="CN379" s="26"/>
      <c r="CO379" s="24"/>
      <c r="CP379" s="24"/>
      <c r="CQ379" s="25"/>
      <c r="CR379" s="24"/>
      <c r="CS379" s="25"/>
      <c r="CT379" s="24"/>
      <c r="CU379" s="25"/>
      <c r="CV379" s="25"/>
      <c r="CW379" s="25"/>
      <c r="CX379" s="26"/>
      <c r="CY379" s="26"/>
      <c r="CZ379" s="24"/>
      <c r="DA379" s="25"/>
      <c r="DB379" s="26"/>
      <c r="DC379" s="25"/>
      <c r="DD379" s="25"/>
      <c r="DE379" s="25"/>
      <c r="DF379" s="26"/>
      <c r="DG379" s="26"/>
      <c r="DH379" s="25"/>
      <c r="DI379" s="25"/>
      <c r="DJ379" s="25"/>
      <c r="DK379" s="25"/>
      <c r="DL379" s="25"/>
      <c r="DM379" s="26"/>
      <c r="DN379" s="26"/>
      <c r="DO379" s="25"/>
      <c r="DP379" s="27"/>
      <c r="DQ379" s="27"/>
      <c r="DR379" s="27"/>
      <c r="DS379" s="27"/>
      <c r="DT379" s="27"/>
      <c r="DU379" s="27"/>
      <c r="DV379" s="27"/>
      <c r="DW379" s="27"/>
      <c r="DX379" s="27"/>
      <c r="DY379" s="27"/>
      <c r="DZ379" s="27"/>
      <c r="EA379" s="27"/>
      <c r="EB379" s="27"/>
      <c r="EC379" s="27"/>
      <c r="ED379" s="27"/>
      <c r="EE379" s="27"/>
      <c r="EF379" s="27"/>
      <c r="EG379" s="27"/>
      <c r="EH379" s="20"/>
      <c r="EI379" s="20"/>
      <c r="EJ379" s="20"/>
      <c r="EK379" s="20"/>
      <c r="EL379" s="20"/>
      <c r="EM379" s="20"/>
      <c r="EN379" s="20"/>
      <c r="EO379" s="20"/>
      <c r="EP379" s="20"/>
    </row>
    <row r="380" spans="1:146" s="13" customFormat="1">
      <c r="A380" s="93"/>
      <c r="B380" s="94"/>
      <c r="C380" s="94"/>
      <c r="D380" s="94"/>
      <c r="E380" s="94"/>
      <c r="F380" s="94"/>
      <c r="G380" s="94"/>
      <c r="H380" s="95"/>
      <c r="I380" s="94"/>
      <c r="J380" s="96"/>
      <c r="K380" s="96"/>
      <c r="L380" s="94"/>
      <c r="M380" s="94"/>
      <c r="N380" s="94"/>
      <c r="O380" s="97"/>
      <c r="P380" s="84" t="s">
        <v>1349</v>
      </c>
      <c r="Q380" s="84" t="s">
        <v>1349</v>
      </c>
      <c r="R380" s="84" t="s">
        <v>1349</v>
      </c>
      <c r="S380" s="94"/>
      <c r="T380" s="94"/>
      <c r="U380" s="84"/>
      <c r="V380" s="94" t="s">
        <v>416</v>
      </c>
      <c r="W380" s="94" t="s">
        <v>416</v>
      </c>
      <c r="X380" s="85"/>
      <c r="Y380" s="85" t="s">
        <v>301</v>
      </c>
      <c r="Z380" s="48"/>
      <c r="AA380" s="48"/>
      <c r="AB380" s="48"/>
      <c r="AC380" s="48"/>
      <c r="AD380" s="48"/>
      <c r="AE380" s="84" t="s">
        <v>1245</v>
      </c>
      <c r="AF380" s="94"/>
      <c r="AG380" s="94" t="s">
        <v>647</v>
      </c>
      <c r="AH380" s="84" t="s">
        <v>1217</v>
      </c>
      <c r="AI380" s="84" t="s">
        <v>1217</v>
      </c>
      <c r="AJ380" s="84" t="s">
        <v>1217</v>
      </c>
      <c r="AK380" s="84" t="s">
        <v>1217</v>
      </c>
      <c r="AL380" s="48"/>
      <c r="AM380" s="48"/>
      <c r="AN380" s="48"/>
      <c r="AO380" s="84" t="s">
        <v>1245</v>
      </c>
      <c r="AP380" s="94"/>
      <c r="AQ380" s="94"/>
      <c r="AR380" s="94" t="s">
        <v>1217</v>
      </c>
      <c r="AS380" s="94"/>
      <c r="AT380" s="94"/>
      <c r="AU380" s="94"/>
      <c r="AV380" s="48"/>
      <c r="AW380" s="48"/>
      <c r="AX380" s="48"/>
      <c r="AY380" s="48"/>
      <c r="AZ380" s="48"/>
      <c r="BA380" s="84" t="s">
        <v>647</v>
      </c>
      <c r="BB380" s="94"/>
      <c r="BC380" s="94"/>
      <c r="BD380" s="48"/>
      <c r="BE380" s="48"/>
      <c r="BF380" s="48"/>
      <c r="BG380" s="48"/>
      <c r="BH380" s="48"/>
      <c r="BI380" s="48"/>
      <c r="BJ380" s="48"/>
      <c r="BK380" s="48"/>
      <c r="BL380" s="48"/>
      <c r="BM380" s="48"/>
      <c r="BN380" s="48"/>
      <c r="BO380" s="84" t="s">
        <v>1217</v>
      </c>
      <c r="BP380" s="84" t="s">
        <v>1217</v>
      </c>
      <c r="BQ380" s="84" t="s">
        <v>1217</v>
      </c>
      <c r="BR380" s="84" t="s">
        <v>1245</v>
      </c>
      <c r="BS380" s="94" t="s">
        <v>1217</v>
      </c>
      <c r="BT380" s="84" t="s">
        <v>1217</v>
      </c>
      <c r="BU380" s="94"/>
      <c r="BV380" s="94" t="s">
        <v>1217</v>
      </c>
      <c r="BW380" s="94" t="s">
        <v>1217</v>
      </c>
      <c r="BX380" s="94"/>
      <c r="BY380" s="94"/>
      <c r="BZ380" s="94" t="s">
        <v>1217</v>
      </c>
      <c r="CA380" s="84" t="s">
        <v>1217</v>
      </c>
      <c r="CB380" s="84" t="s">
        <v>1217</v>
      </c>
      <c r="CC380" s="94" t="s">
        <v>1217</v>
      </c>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c r="DH380" s="48"/>
      <c r="DI380" s="48"/>
      <c r="DJ380" s="48"/>
      <c r="DK380" s="48"/>
      <c r="DL380" s="48"/>
      <c r="DM380" s="48"/>
      <c r="DN380" s="48"/>
      <c r="DO380" s="48"/>
      <c r="DP380" s="48"/>
      <c r="DQ380" s="48"/>
      <c r="DR380" s="48"/>
      <c r="DS380" s="48"/>
      <c r="DT380" s="48"/>
      <c r="DU380" s="48"/>
      <c r="DV380" s="48"/>
      <c r="DW380" s="48"/>
      <c r="DX380" s="48"/>
      <c r="DY380" s="48"/>
      <c r="DZ380" s="48"/>
      <c r="EA380" s="48"/>
      <c r="EB380" s="48"/>
      <c r="EC380" s="48"/>
      <c r="ED380" s="48"/>
      <c r="EE380" s="48"/>
      <c r="EF380" s="48"/>
      <c r="EG380" s="48"/>
    </row>
    <row r="381" spans="1:146">
      <c r="A381" s="12"/>
      <c r="B381" s="12"/>
      <c r="C381" s="12"/>
      <c r="D381" s="12"/>
      <c r="F381" s="12"/>
      <c r="G381" s="12"/>
      <c r="H381" s="22"/>
      <c r="I381" s="12"/>
      <c r="J381" s="32"/>
      <c r="K381" s="32"/>
      <c r="L381" s="12"/>
      <c r="M381" s="12"/>
      <c r="N381" s="12"/>
      <c r="O381" s="12"/>
      <c r="R381" s="13"/>
      <c r="X381" s="170"/>
      <c r="Z381" s="12"/>
      <c r="AA381" s="12"/>
      <c r="AB381" s="12"/>
      <c r="AC381" s="12"/>
      <c r="AD381" s="12"/>
      <c r="AE381" s="13"/>
      <c r="AF381" s="12"/>
      <c r="AG381" s="12"/>
      <c r="AH381" s="13"/>
      <c r="AI381" s="13"/>
      <c r="AJ381" s="13"/>
      <c r="AK381" s="13"/>
      <c r="AL381" s="12"/>
      <c r="AM381" s="12"/>
      <c r="AN381" s="12"/>
      <c r="AO381" s="13"/>
      <c r="AP381" s="12"/>
      <c r="AQ381" s="12"/>
      <c r="AR381" s="12"/>
      <c r="AS381" s="12"/>
      <c r="AT381" s="12"/>
      <c r="AU381" s="12"/>
      <c r="AV381" s="12"/>
      <c r="AW381" s="12"/>
      <c r="AX381" s="12"/>
      <c r="AY381" s="12"/>
      <c r="AZ381" s="12"/>
      <c r="BA381" s="13"/>
      <c r="BB381" s="12"/>
      <c r="BC381" s="12"/>
      <c r="BD381" s="12"/>
      <c r="BE381" s="12"/>
      <c r="BF381" s="12"/>
      <c r="BG381" s="12"/>
      <c r="BH381" s="12"/>
      <c r="BI381" s="12"/>
      <c r="BJ381" s="12"/>
      <c r="BK381" s="12"/>
      <c r="BL381" s="12"/>
      <c r="BM381" s="12"/>
      <c r="BN381" s="12"/>
      <c r="BO381" s="13"/>
      <c r="BP381" s="13"/>
      <c r="BQ381" s="13"/>
      <c r="BR381" s="13"/>
      <c r="BS381" s="12"/>
      <c r="BT381" s="13"/>
      <c r="BU381" s="13"/>
      <c r="BV381" s="13"/>
      <c r="BW381" s="13"/>
      <c r="BX381" s="13"/>
      <c r="BY381" s="13"/>
      <c r="BZ381" s="13"/>
      <c r="CA381" s="13"/>
      <c r="CB381" s="13"/>
      <c r="CC381" s="12"/>
      <c r="CD381" s="13"/>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row>
    <row r="382" spans="1:146">
      <c r="A382" s="12"/>
      <c r="B382" s="12"/>
      <c r="C382" s="12"/>
      <c r="D382" s="12"/>
      <c r="F382" s="12"/>
      <c r="G382" s="12"/>
      <c r="H382" s="22"/>
      <c r="I382" s="12"/>
      <c r="J382" s="32"/>
      <c r="K382" s="32"/>
      <c r="L382" s="12"/>
      <c r="M382" s="12"/>
      <c r="N382" s="12"/>
      <c r="O382" s="12"/>
      <c r="R382" s="13"/>
      <c r="X382" s="170"/>
      <c r="Z382" s="12"/>
      <c r="AA382" s="12"/>
      <c r="AB382" s="12"/>
      <c r="AC382" s="12"/>
      <c r="AD382" s="12"/>
      <c r="AE382" s="13"/>
      <c r="AF382" s="12"/>
      <c r="AG382" s="12"/>
      <c r="AH382" s="13"/>
      <c r="AI382" s="13"/>
      <c r="AJ382" s="13"/>
      <c r="AK382" s="13"/>
      <c r="AL382" s="12"/>
      <c r="AM382" s="12"/>
      <c r="AN382" s="12"/>
      <c r="AO382" s="13"/>
      <c r="AP382" s="12"/>
      <c r="AQ382" s="12"/>
      <c r="AR382" s="12"/>
      <c r="AS382" s="12"/>
      <c r="AT382" s="12"/>
      <c r="AU382" s="12"/>
      <c r="AV382" s="12"/>
      <c r="AW382" s="12"/>
      <c r="AX382" s="12"/>
      <c r="AY382" s="12"/>
      <c r="AZ382" s="12"/>
      <c r="BA382" s="13"/>
      <c r="BB382" s="12"/>
      <c r="BC382" s="12"/>
      <c r="BD382" s="12"/>
      <c r="BE382" s="12"/>
      <c r="BF382" s="12"/>
      <c r="BG382" s="12"/>
      <c r="BH382" s="12"/>
      <c r="BI382" s="12"/>
      <c r="BJ382" s="12"/>
      <c r="BK382" s="12"/>
      <c r="BL382" s="12"/>
      <c r="BM382" s="12"/>
      <c r="BN382" s="12"/>
      <c r="BO382" s="13"/>
      <c r="BP382" s="13"/>
      <c r="BQ382" s="13"/>
      <c r="BR382" s="13"/>
      <c r="BS382" s="12"/>
      <c r="BT382" s="13"/>
      <c r="BU382" s="13"/>
      <c r="BV382" s="12"/>
      <c r="BW382" s="12"/>
      <c r="BX382" s="12"/>
      <c r="BY382" s="12"/>
      <c r="BZ382" s="12"/>
      <c r="CA382" s="13"/>
      <c r="CB382" s="13"/>
      <c r="CC382" s="12"/>
      <c r="CD382" s="13"/>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row>
    <row r="383" spans="1:146">
      <c r="A383" s="12"/>
      <c r="B383" s="12"/>
      <c r="C383" s="12"/>
      <c r="D383" s="12"/>
      <c r="F383" s="12"/>
      <c r="G383" s="12"/>
      <c r="H383" s="22"/>
      <c r="I383" s="12"/>
      <c r="J383" s="32"/>
      <c r="K383" s="32"/>
      <c r="L383" s="12"/>
      <c r="M383" s="12"/>
      <c r="N383" s="12"/>
      <c r="O383" s="12"/>
      <c r="R383" s="13"/>
      <c r="X383" s="170"/>
      <c r="Z383" s="12"/>
      <c r="AA383" s="12"/>
      <c r="AB383" s="12"/>
      <c r="AC383" s="12"/>
      <c r="AD383" s="12"/>
      <c r="AE383" s="13"/>
      <c r="AF383" s="12"/>
      <c r="AG383" s="12"/>
      <c r="AH383" s="13"/>
      <c r="AI383" s="13"/>
      <c r="AJ383" s="13"/>
      <c r="AK383" s="13"/>
      <c r="AL383" s="12"/>
      <c r="AM383" s="12"/>
      <c r="AN383" s="12"/>
      <c r="AO383" s="13"/>
      <c r="AP383" s="12"/>
      <c r="AQ383" s="12"/>
      <c r="AR383" s="12"/>
      <c r="AS383" s="12"/>
      <c r="AT383" s="12"/>
      <c r="AU383" s="12"/>
      <c r="AV383" s="12"/>
      <c r="AW383" s="12"/>
      <c r="AX383" s="12"/>
      <c r="AY383" s="12"/>
      <c r="AZ383" s="12"/>
      <c r="BA383" s="13"/>
      <c r="BB383" s="12"/>
      <c r="BC383" s="12"/>
      <c r="BD383" s="12"/>
      <c r="BE383" s="12"/>
      <c r="BF383" s="12"/>
      <c r="BG383" s="12"/>
      <c r="BH383" s="12"/>
      <c r="BI383" s="12"/>
      <c r="BJ383" s="12"/>
      <c r="BK383" s="12"/>
      <c r="BL383" s="12"/>
      <c r="BM383" s="12"/>
      <c r="BN383" s="12"/>
      <c r="BO383" s="13"/>
      <c r="BP383" s="13"/>
      <c r="BQ383" s="13"/>
      <c r="BR383" s="13"/>
      <c r="BS383" s="12"/>
      <c r="BT383" s="13"/>
      <c r="BU383" s="13"/>
      <c r="BV383" s="12"/>
      <c r="BW383" s="12"/>
      <c r="BX383" s="12"/>
      <c r="BY383" s="12"/>
      <c r="BZ383" s="12"/>
      <c r="CA383" s="13"/>
      <c r="CB383" s="13"/>
      <c r="CC383" s="12"/>
      <c r="CD383" s="13"/>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row>
    <row r="384" spans="1:146">
      <c r="A384" s="12"/>
      <c r="B384" s="12"/>
      <c r="C384" s="12"/>
      <c r="D384" s="12"/>
      <c r="F384" s="12"/>
      <c r="G384" s="12"/>
      <c r="H384" s="22"/>
      <c r="I384" s="12"/>
      <c r="J384" s="32"/>
      <c r="K384" s="32"/>
      <c r="L384" s="12"/>
      <c r="M384" s="12"/>
      <c r="N384" s="12"/>
      <c r="O384" s="12"/>
      <c r="R384" s="13"/>
      <c r="X384" s="170"/>
      <c r="Z384" s="12"/>
      <c r="AA384" s="12"/>
      <c r="AB384" s="12"/>
      <c r="AC384" s="12"/>
      <c r="AD384" s="12"/>
      <c r="AE384" s="13"/>
      <c r="AF384" s="12"/>
      <c r="AG384" s="12"/>
      <c r="AH384" s="13"/>
      <c r="AI384" s="13"/>
      <c r="AJ384" s="13"/>
      <c r="AK384" s="13"/>
      <c r="AL384" s="12"/>
      <c r="AM384" s="12"/>
      <c r="AN384" s="12"/>
      <c r="AO384" s="13"/>
      <c r="AP384" s="12"/>
      <c r="AQ384" s="12"/>
      <c r="AR384" s="12"/>
      <c r="AS384" s="12"/>
      <c r="AT384" s="12"/>
      <c r="AU384" s="12"/>
      <c r="AV384" s="12"/>
      <c r="AW384" s="12"/>
      <c r="AX384" s="12"/>
      <c r="AY384" s="12"/>
      <c r="AZ384" s="12"/>
      <c r="BA384" s="13"/>
      <c r="BB384" s="12"/>
      <c r="BC384" s="12"/>
      <c r="BD384" s="12"/>
      <c r="BE384" s="12"/>
      <c r="BF384" s="12"/>
      <c r="BG384" s="12"/>
      <c r="BH384" s="12"/>
      <c r="BI384" s="12"/>
      <c r="BJ384" s="12"/>
      <c r="BK384" s="12"/>
      <c r="BL384" s="12"/>
      <c r="BM384" s="12"/>
      <c r="BN384" s="12"/>
      <c r="BO384" s="13"/>
      <c r="BP384" s="13"/>
      <c r="BQ384" s="13"/>
      <c r="BR384" s="13"/>
      <c r="BS384" s="12"/>
      <c r="BT384" s="13"/>
      <c r="BU384" s="13"/>
      <c r="BV384" s="12"/>
      <c r="BW384" s="12"/>
      <c r="BX384" s="12"/>
      <c r="BY384" s="12"/>
      <c r="BZ384" s="12"/>
      <c r="CA384" s="13"/>
      <c r="CB384" s="13"/>
      <c r="CC384" s="12"/>
      <c r="CD384" s="13"/>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row>
    <row r="385" spans="1:125">
      <c r="A385" s="12"/>
      <c r="B385" s="12"/>
      <c r="C385" s="12"/>
      <c r="D385" s="12"/>
      <c r="F385" s="12"/>
      <c r="G385" s="12"/>
      <c r="H385" s="22"/>
      <c r="I385" s="12"/>
      <c r="J385" s="32"/>
      <c r="K385" s="32"/>
      <c r="L385" s="12"/>
      <c r="M385" s="12"/>
      <c r="N385" s="12"/>
      <c r="O385" s="12"/>
      <c r="R385" s="13"/>
      <c r="X385" s="170"/>
      <c r="Z385" s="12"/>
      <c r="AA385" s="12"/>
      <c r="AB385" s="12"/>
      <c r="AC385" s="12"/>
      <c r="AD385" s="12"/>
      <c r="AE385" s="13"/>
      <c r="AF385" s="12"/>
      <c r="AG385" s="12"/>
      <c r="AH385" s="13"/>
      <c r="AI385" s="13"/>
      <c r="AJ385" s="13"/>
      <c r="AK385" s="13"/>
      <c r="AL385" s="12"/>
      <c r="AM385" s="12"/>
      <c r="AN385" s="12"/>
      <c r="AO385" s="13"/>
      <c r="AP385" s="12"/>
      <c r="AQ385" s="12"/>
      <c r="AR385" s="12"/>
      <c r="AS385" s="12"/>
      <c r="AT385" s="12"/>
      <c r="AU385" s="12"/>
      <c r="AV385" s="12"/>
      <c r="AW385" s="12"/>
      <c r="AX385" s="12"/>
      <c r="AY385" s="12"/>
      <c r="AZ385" s="12"/>
      <c r="BA385" s="13"/>
      <c r="BB385" s="12"/>
      <c r="BC385" s="12"/>
      <c r="BD385" s="12"/>
      <c r="BE385" s="12"/>
      <c r="BF385" s="12"/>
      <c r="BG385" s="12"/>
      <c r="BH385" s="12"/>
      <c r="BI385" s="12"/>
      <c r="BJ385" s="12"/>
      <c r="BK385" s="12"/>
      <c r="BL385" s="12"/>
      <c r="BM385" s="12"/>
      <c r="BN385" s="12"/>
      <c r="BO385" s="13"/>
      <c r="BP385" s="13"/>
      <c r="BQ385" s="13"/>
      <c r="BR385" s="13"/>
      <c r="BS385" s="12"/>
      <c r="BT385" s="13"/>
      <c r="BU385" s="13"/>
      <c r="BV385" s="12"/>
      <c r="BW385" s="12"/>
      <c r="BX385" s="12"/>
      <c r="BY385" s="12"/>
      <c r="BZ385" s="12"/>
      <c r="CA385" s="13"/>
      <c r="CB385" s="13"/>
      <c r="CC385" s="12"/>
      <c r="CD385" s="13"/>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row>
    <row r="386" spans="1:125">
      <c r="A386" s="12"/>
      <c r="B386" s="12"/>
      <c r="C386" s="12"/>
      <c r="D386" s="12"/>
      <c r="F386" s="12"/>
      <c r="G386" s="12"/>
      <c r="H386" s="22"/>
      <c r="I386" s="12"/>
      <c r="J386" s="32"/>
      <c r="K386" s="32"/>
      <c r="L386" s="12"/>
      <c r="M386" s="12"/>
      <c r="N386" s="12"/>
      <c r="O386" s="12"/>
      <c r="R386" s="13"/>
      <c r="X386" s="170"/>
      <c r="Z386" s="12"/>
      <c r="AA386" s="12"/>
      <c r="AB386" s="12"/>
      <c r="AC386" s="12"/>
      <c r="AD386" s="12"/>
      <c r="AE386" s="13"/>
      <c r="AF386" s="12"/>
      <c r="AG386" s="12"/>
      <c r="AH386" s="13"/>
      <c r="AI386" s="13"/>
      <c r="AJ386" s="13"/>
      <c r="AK386" s="13"/>
      <c r="AL386" s="12"/>
      <c r="AM386" s="12"/>
      <c r="AN386" s="12"/>
      <c r="AO386" s="13"/>
      <c r="AP386" s="12"/>
      <c r="AQ386" s="12"/>
      <c r="AR386" s="12"/>
      <c r="AS386" s="12"/>
      <c r="AT386" s="12"/>
      <c r="AU386" s="12"/>
      <c r="AV386" s="12"/>
      <c r="AW386" s="12"/>
      <c r="AX386" s="12"/>
      <c r="AY386" s="12"/>
      <c r="AZ386" s="12"/>
      <c r="BA386" s="13"/>
      <c r="BB386" s="12"/>
      <c r="BC386" s="12"/>
      <c r="BD386" s="12"/>
      <c r="BE386" s="12"/>
      <c r="BF386" s="12"/>
      <c r="BG386" s="12"/>
      <c r="BH386" s="12"/>
      <c r="BI386" s="12"/>
      <c r="BJ386" s="12"/>
      <c r="BK386" s="12"/>
      <c r="BL386" s="12"/>
      <c r="BM386" s="12"/>
      <c r="BN386" s="12"/>
      <c r="BO386" s="13"/>
      <c r="BP386" s="13"/>
      <c r="BQ386" s="13"/>
      <c r="BR386" s="13"/>
      <c r="BS386" s="12"/>
      <c r="BT386" s="13"/>
      <c r="BU386" s="13"/>
      <c r="BV386" s="12"/>
      <c r="BW386" s="12"/>
      <c r="BX386" s="12"/>
      <c r="BY386" s="12"/>
      <c r="BZ386" s="12"/>
      <c r="CA386" s="13"/>
      <c r="CB386" s="13"/>
      <c r="CC386" s="12"/>
      <c r="CD386" s="13"/>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row>
    <row r="387" spans="1:125">
      <c r="A387" s="12"/>
      <c r="B387" s="12"/>
      <c r="C387" s="12"/>
      <c r="D387" s="12"/>
      <c r="F387" s="12"/>
      <c r="G387" s="12"/>
      <c r="H387" s="22"/>
      <c r="I387" s="12"/>
      <c r="J387" s="32"/>
      <c r="K387" s="32"/>
      <c r="L387" s="12"/>
      <c r="M387" s="12"/>
      <c r="N387" s="12"/>
      <c r="O387" s="12"/>
      <c r="R387" s="13"/>
      <c r="X387" s="170"/>
      <c r="Z387" s="12"/>
      <c r="AA387" s="12"/>
      <c r="AB387" s="12"/>
      <c r="AC387" s="12"/>
      <c r="AD387" s="12"/>
      <c r="AE387" s="13"/>
      <c r="AF387" s="12"/>
      <c r="AG387" s="12"/>
      <c r="AH387" s="13"/>
      <c r="AI387" s="13"/>
      <c r="AJ387" s="13"/>
      <c r="AK387" s="13"/>
      <c r="AL387" s="12"/>
      <c r="AM387" s="12"/>
      <c r="AN387" s="12"/>
      <c r="AO387" s="13"/>
      <c r="AP387" s="12"/>
      <c r="AQ387" s="12"/>
      <c r="AR387" s="12"/>
      <c r="AS387" s="12"/>
      <c r="AT387" s="12"/>
      <c r="AU387" s="12"/>
      <c r="AV387" s="12"/>
      <c r="AW387" s="12"/>
      <c r="AX387" s="12"/>
      <c r="AY387" s="12"/>
      <c r="AZ387" s="12"/>
      <c r="BA387" s="13"/>
      <c r="BB387" s="12"/>
      <c r="BC387" s="12"/>
      <c r="BD387" s="12"/>
      <c r="BE387" s="12"/>
      <c r="BF387" s="12"/>
      <c r="BG387" s="12"/>
      <c r="BH387" s="12"/>
      <c r="BI387" s="12"/>
      <c r="BJ387" s="12"/>
      <c r="BK387" s="12"/>
      <c r="BL387" s="12"/>
      <c r="BM387" s="12"/>
      <c r="BN387" s="12"/>
      <c r="BO387" s="13"/>
      <c r="BP387" s="13"/>
      <c r="BQ387" s="13"/>
      <c r="BR387" s="13"/>
      <c r="BS387" s="12"/>
      <c r="BT387" s="13"/>
      <c r="BU387" s="13"/>
      <c r="BV387" s="12"/>
      <c r="BW387" s="12"/>
      <c r="BX387" s="12"/>
      <c r="BY387" s="12"/>
      <c r="BZ387" s="12"/>
      <c r="CA387" s="13"/>
      <c r="CB387" s="13"/>
      <c r="CC387" s="12"/>
      <c r="CD387" s="13"/>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row>
    <row r="388" spans="1:125">
      <c r="A388" s="12"/>
      <c r="B388" s="12"/>
      <c r="C388" s="12"/>
      <c r="D388" s="12"/>
      <c r="F388" s="12"/>
      <c r="G388" s="12"/>
      <c r="H388" s="22"/>
      <c r="I388" s="12"/>
      <c r="J388" s="32"/>
      <c r="K388" s="32"/>
      <c r="L388" s="12"/>
      <c r="M388" s="12"/>
      <c r="N388" s="12"/>
      <c r="O388" s="12"/>
      <c r="R388" s="13"/>
      <c r="X388" s="170"/>
      <c r="Z388" s="12"/>
      <c r="AA388" s="12"/>
      <c r="AB388" s="12"/>
      <c r="AC388" s="12"/>
      <c r="AD388" s="12"/>
      <c r="AE388" s="13"/>
      <c r="AF388" s="12"/>
      <c r="AG388" s="12"/>
      <c r="AH388" s="13"/>
      <c r="AI388" s="13"/>
      <c r="AJ388" s="13"/>
      <c r="AK388" s="13"/>
      <c r="AL388" s="12"/>
      <c r="AM388" s="12"/>
      <c r="AN388" s="12"/>
      <c r="AO388" s="13"/>
      <c r="AP388" s="12"/>
      <c r="AQ388" s="12"/>
      <c r="AR388" s="12"/>
      <c r="AS388" s="12"/>
      <c r="AT388" s="12"/>
      <c r="AU388" s="12"/>
      <c r="AV388" s="12"/>
      <c r="AW388" s="12"/>
      <c r="AX388" s="12"/>
      <c r="AY388" s="12"/>
      <c r="AZ388" s="12"/>
      <c r="BA388" s="13"/>
      <c r="BB388" s="12"/>
      <c r="BC388" s="12"/>
      <c r="BD388" s="12"/>
      <c r="BE388" s="12"/>
      <c r="BF388" s="12"/>
      <c r="BG388" s="12"/>
      <c r="BH388" s="12"/>
      <c r="BI388" s="12"/>
      <c r="BJ388" s="12"/>
      <c r="BK388" s="12"/>
      <c r="BL388" s="12"/>
      <c r="BM388" s="12"/>
      <c r="BN388" s="12"/>
      <c r="BO388" s="13"/>
      <c r="BP388" s="13"/>
      <c r="BQ388" s="13"/>
      <c r="BR388" s="13"/>
      <c r="BS388" s="12"/>
      <c r="BT388" s="13"/>
      <c r="BU388" s="13"/>
      <c r="BV388" s="12"/>
      <c r="BW388" s="12"/>
      <c r="BX388" s="12"/>
      <c r="BY388" s="12"/>
      <c r="BZ388" s="12"/>
      <c r="CA388" s="13"/>
      <c r="CB388" s="13"/>
      <c r="CC388" s="12"/>
      <c r="CD388" s="13"/>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row>
    <row r="389" spans="1:125">
      <c r="A389" s="12"/>
      <c r="B389" s="12"/>
      <c r="C389" s="12"/>
      <c r="D389" s="12"/>
      <c r="F389" s="12"/>
      <c r="G389" s="12"/>
      <c r="H389" s="22"/>
      <c r="I389" s="12"/>
      <c r="J389" s="32"/>
      <c r="K389" s="32"/>
      <c r="L389" s="12"/>
      <c r="M389" s="12"/>
      <c r="N389" s="12"/>
      <c r="O389" s="12"/>
      <c r="R389" s="13"/>
      <c r="X389" s="170"/>
      <c r="Z389" s="12"/>
      <c r="AA389" s="12"/>
      <c r="AB389" s="12"/>
      <c r="AC389" s="12"/>
      <c r="AD389" s="12"/>
      <c r="AE389" s="13"/>
      <c r="AF389" s="12"/>
      <c r="AG389" s="12"/>
      <c r="AH389" s="13"/>
      <c r="AI389" s="13"/>
      <c r="AJ389" s="13"/>
      <c r="AK389" s="13"/>
      <c r="AL389" s="12"/>
      <c r="AM389" s="12"/>
      <c r="AN389" s="12"/>
      <c r="AO389" s="13"/>
      <c r="AP389" s="12"/>
      <c r="AQ389" s="12"/>
      <c r="AR389" s="12"/>
      <c r="AS389" s="12"/>
      <c r="AT389" s="12"/>
      <c r="AU389" s="12"/>
      <c r="AV389" s="12"/>
      <c r="AW389" s="12"/>
      <c r="AX389" s="12"/>
      <c r="AY389" s="12"/>
      <c r="AZ389" s="12"/>
      <c r="BA389" s="13"/>
      <c r="BB389" s="12"/>
      <c r="BC389" s="12"/>
      <c r="BD389" s="12"/>
      <c r="BE389" s="12"/>
      <c r="BF389" s="12"/>
      <c r="BG389" s="12"/>
      <c r="BH389" s="12"/>
      <c r="BI389" s="12"/>
      <c r="BJ389" s="12"/>
      <c r="BK389" s="12"/>
      <c r="BL389" s="12"/>
      <c r="BM389" s="12"/>
      <c r="BN389" s="12"/>
      <c r="BO389" s="13"/>
      <c r="BP389" s="13"/>
      <c r="BQ389" s="13"/>
      <c r="BR389" s="13"/>
      <c r="BS389" s="12"/>
      <c r="BT389" s="13"/>
      <c r="BU389" s="13"/>
      <c r="BV389" s="12"/>
      <c r="BW389" s="12"/>
      <c r="BX389" s="12"/>
      <c r="BY389" s="12"/>
      <c r="BZ389" s="12"/>
      <c r="CA389" s="13"/>
      <c r="CB389" s="13"/>
      <c r="CC389" s="12"/>
      <c r="CD389" s="13"/>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row>
    <row r="390" spans="1:125">
      <c r="A390" s="12"/>
      <c r="B390" s="12"/>
      <c r="C390" s="12"/>
      <c r="D390" s="12"/>
      <c r="F390" s="12"/>
      <c r="G390" s="12"/>
      <c r="H390" s="22"/>
      <c r="I390" s="12"/>
      <c r="J390" s="32"/>
      <c r="K390" s="32"/>
      <c r="L390" s="12"/>
      <c r="M390" s="12"/>
      <c r="N390" s="12"/>
      <c r="O390" s="12"/>
      <c r="R390" s="13"/>
      <c r="X390" s="170"/>
      <c r="Z390" s="12"/>
      <c r="AA390" s="12"/>
      <c r="AB390" s="12"/>
      <c r="AC390" s="12"/>
      <c r="AD390" s="12"/>
      <c r="AE390" s="13"/>
      <c r="AF390" s="12"/>
      <c r="AG390" s="12"/>
      <c r="AH390" s="13"/>
      <c r="AI390" s="13"/>
      <c r="AJ390" s="13"/>
      <c r="AK390" s="13"/>
      <c r="AL390" s="12"/>
      <c r="AM390" s="12"/>
      <c r="AN390" s="12"/>
      <c r="AO390" s="13"/>
      <c r="AP390" s="12"/>
      <c r="AQ390" s="12"/>
      <c r="AR390" s="12"/>
      <c r="AS390" s="12"/>
      <c r="AT390" s="12"/>
      <c r="AU390" s="12"/>
      <c r="AV390" s="12"/>
      <c r="AW390" s="12"/>
      <c r="AX390" s="12"/>
      <c r="AY390" s="12"/>
      <c r="AZ390" s="12"/>
      <c r="BA390" s="13"/>
      <c r="BB390" s="12"/>
      <c r="BC390" s="12"/>
      <c r="BD390" s="12"/>
      <c r="BE390" s="12"/>
      <c r="BF390" s="12"/>
      <c r="BG390" s="12"/>
      <c r="BH390" s="12"/>
      <c r="BI390" s="12"/>
      <c r="BJ390" s="12"/>
      <c r="BK390" s="12"/>
      <c r="BL390" s="12"/>
      <c r="BM390" s="12"/>
      <c r="BN390" s="12"/>
      <c r="BO390" s="13"/>
      <c r="BP390" s="13"/>
      <c r="BQ390" s="13"/>
      <c r="BR390" s="13"/>
      <c r="BS390" s="12"/>
      <c r="BT390" s="13"/>
      <c r="BU390" s="13"/>
      <c r="BV390" s="12"/>
      <c r="BW390" s="12"/>
      <c r="BX390" s="12"/>
      <c r="BY390" s="12"/>
      <c r="BZ390" s="12"/>
      <c r="CA390" s="13"/>
      <c r="CB390" s="13"/>
      <c r="CC390" s="12"/>
      <c r="CD390" s="13"/>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row>
    <row r="391" spans="1:125">
      <c r="A391" s="12"/>
      <c r="B391" s="12"/>
      <c r="C391" s="12"/>
      <c r="D391" s="12"/>
      <c r="F391" s="12"/>
      <c r="G391" s="12"/>
      <c r="H391" s="22"/>
      <c r="I391" s="12"/>
      <c r="J391" s="32"/>
      <c r="K391" s="32"/>
      <c r="L391" s="12"/>
      <c r="M391" s="12"/>
      <c r="N391" s="12"/>
      <c r="O391" s="12"/>
      <c r="R391" s="13"/>
      <c r="X391" s="170"/>
      <c r="Z391" s="12"/>
      <c r="AA391" s="12"/>
      <c r="AB391" s="12"/>
      <c r="AC391" s="12"/>
      <c r="AD391" s="12"/>
      <c r="AE391" s="13"/>
      <c r="AF391" s="12"/>
      <c r="AG391" s="12"/>
      <c r="AH391" s="13"/>
      <c r="AI391" s="13"/>
      <c r="AJ391" s="13"/>
      <c r="AK391" s="13"/>
      <c r="AL391" s="12"/>
      <c r="AM391" s="12"/>
      <c r="AN391" s="12"/>
      <c r="AO391" s="13"/>
      <c r="AP391" s="12"/>
      <c r="AQ391" s="12"/>
      <c r="AR391" s="12"/>
      <c r="AS391" s="12"/>
      <c r="AT391" s="12"/>
      <c r="AU391" s="12"/>
      <c r="AV391" s="12"/>
      <c r="AW391" s="12"/>
      <c r="AX391" s="12"/>
      <c r="AY391" s="12"/>
      <c r="AZ391" s="12"/>
      <c r="BA391" s="13"/>
      <c r="BB391" s="12"/>
      <c r="BC391" s="12"/>
      <c r="BD391" s="12"/>
      <c r="BE391" s="12"/>
      <c r="BF391" s="12"/>
      <c r="BG391" s="12"/>
      <c r="BH391" s="12"/>
      <c r="BI391" s="12"/>
      <c r="BJ391" s="12"/>
      <c r="BK391" s="12"/>
      <c r="BL391" s="12"/>
      <c r="BM391" s="12"/>
      <c r="BN391" s="12"/>
      <c r="BO391" s="13"/>
      <c r="BP391" s="13"/>
      <c r="BQ391" s="13"/>
      <c r="BR391" s="13"/>
      <c r="BS391" s="12"/>
      <c r="BT391" s="13"/>
      <c r="BU391" s="13"/>
      <c r="BV391" s="12"/>
      <c r="BW391" s="12"/>
      <c r="BX391" s="12"/>
      <c r="BY391" s="12"/>
      <c r="BZ391" s="12"/>
      <c r="CA391" s="13"/>
      <c r="CB391" s="13"/>
      <c r="CC391" s="12"/>
      <c r="CD391" s="13"/>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row>
    <row r="392" spans="1:125">
      <c r="A392" s="12"/>
      <c r="B392" s="12"/>
      <c r="C392" s="12"/>
      <c r="D392" s="12"/>
      <c r="F392" s="12"/>
      <c r="G392" s="12"/>
      <c r="H392" s="22"/>
      <c r="I392" s="12"/>
      <c r="J392" s="32"/>
      <c r="K392" s="32"/>
      <c r="L392" s="12"/>
      <c r="M392" s="12"/>
      <c r="N392" s="12"/>
      <c r="O392" s="12"/>
      <c r="R392" s="13"/>
      <c r="X392" s="170"/>
      <c r="Z392" s="12"/>
      <c r="AA392" s="12"/>
      <c r="AB392" s="12"/>
      <c r="AC392" s="12"/>
      <c r="AD392" s="12"/>
      <c r="AE392" s="13"/>
      <c r="AF392" s="12"/>
      <c r="AG392" s="12"/>
      <c r="AH392" s="13"/>
      <c r="AI392" s="13"/>
      <c r="AJ392" s="13"/>
      <c r="AK392" s="13"/>
      <c r="AL392" s="12"/>
      <c r="AM392" s="12"/>
      <c r="AN392" s="12"/>
      <c r="AO392" s="13"/>
      <c r="AP392" s="12"/>
      <c r="AQ392" s="12"/>
      <c r="AR392" s="12"/>
      <c r="AS392" s="12"/>
      <c r="AT392" s="12"/>
      <c r="AU392" s="12"/>
      <c r="AV392" s="12"/>
      <c r="AW392" s="12"/>
      <c r="AX392" s="12"/>
      <c r="AY392" s="12"/>
      <c r="AZ392" s="12"/>
      <c r="BA392" s="13"/>
      <c r="BB392" s="12"/>
      <c r="BC392" s="12"/>
      <c r="BD392" s="12"/>
      <c r="BE392" s="12"/>
      <c r="BF392" s="12"/>
      <c r="BG392" s="12"/>
      <c r="BH392" s="12"/>
      <c r="BI392" s="12"/>
      <c r="BJ392" s="12"/>
      <c r="BK392" s="12"/>
      <c r="BL392" s="12"/>
      <c r="BM392" s="12"/>
      <c r="BN392" s="12"/>
      <c r="BO392" s="13"/>
      <c r="BP392" s="13"/>
      <c r="BQ392" s="13"/>
      <c r="BR392" s="13"/>
      <c r="BS392" s="12"/>
      <c r="BT392" s="13"/>
      <c r="BU392" s="13"/>
      <c r="BV392" s="12"/>
      <c r="BW392" s="12"/>
      <c r="BX392" s="12"/>
      <c r="BY392" s="12"/>
      <c r="BZ392" s="12"/>
      <c r="CA392" s="13"/>
      <c r="CB392" s="13"/>
      <c r="CC392" s="12"/>
      <c r="CD392" s="13"/>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row>
    <row r="393" spans="1:125">
      <c r="A393" s="12"/>
      <c r="B393" s="12"/>
      <c r="C393" s="12"/>
      <c r="D393" s="12"/>
      <c r="F393" s="12"/>
      <c r="G393" s="12"/>
      <c r="H393" s="22"/>
      <c r="I393" s="12"/>
      <c r="J393" s="32"/>
      <c r="K393" s="32"/>
      <c r="L393" s="12"/>
      <c r="M393" s="12"/>
      <c r="N393" s="12"/>
      <c r="O393" s="12"/>
      <c r="R393" s="13"/>
      <c r="X393" s="170"/>
      <c r="Z393" s="12"/>
      <c r="AA393" s="12"/>
      <c r="AB393" s="12"/>
      <c r="AC393" s="12"/>
      <c r="AD393" s="12"/>
      <c r="AE393" s="13"/>
      <c r="AF393" s="12"/>
      <c r="AG393" s="12"/>
      <c r="AH393" s="13"/>
      <c r="AI393" s="13"/>
      <c r="AJ393" s="13"/>
      <c r="AK393" s="13"/>
      <c r="AL393" s="12"/>
      <c r="AM393" s="12"/>
      <c r="AN393" s="12"/>
      <c r="AO393" s="13"/>
      <c r="AP393" s="12"/>
      <c r="AQ393" s="12"/>
      <c r="AR393" s="12"/>
      <c r="AS393" s="12"/>
      <c r="AT393" s="12"/>
      <c r="AU393" s="12"/>
      <c r="AV393" s="12"/>
      <c r="AW393" s="12"/>
      <c r="AX393" s="12"/>
      <c r="AY393" s="12"/>
      <c r="AZ393" s="12"/>
      <c r="BA393" s="13"/>
      <c r="BB393" s="12"/>
      <c r="BC393" s="12"/>
      <c r="BD393" s="12"/>
      <c r="BE393" s="12"/>
      <c r="BF393" s="12"/>
      <c r="BG393" s="12"/>
      <c r="BH393" s="12"/>
      <c r="BI393" s="12"/>
      <c r="BJ393" s="12"/>
      <c r="BK393" s="12"/>
      <c r="BL393" s="12"/>
      <c r="BM393" s="12"/>
      <c r="BN393" s="12"/>
      <c r="BO393" s="13"/>
      <c r="BP393" s="13"/>
      <c r="BQ393" s="13"/>
      <c r="BR393" s="13"/>
      <c r="BS393" s="12"/>
      <c r="BT393" s="13"/>
      <c r="BU393" s="13"/>
      <c r="BV393" s="12"/>
      <c r="BW393" s="12"/>
      <c r="BX393" s="12"/>
      <c r="BY393" s="12"/>
      <c r="BZ393" s="12"/>
      <c r="CA393" s="13"/>
      <c r="CB393" s="13"/>
      <c r="CC393" s="12"/>
      <c r="CD393" s="13"/>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row>
    <row r="394" spans="1:125">
      <c r="A394" s="12"/>
      <c r="B394" s="12"/>
      <c r="C394" s="12"/>
      <c r="D394" s="12"/>
      <c r="F394" s="12"/>
      <c r="G394" s="12"/>
      <c r="H394" s="22"/>
      <c r="I394" s="12"/>
      <c r="J394" s="32"/>
      <c r="K394" s="32"/>
      <c r="L394" s="12"/>
      <c r="M394" s="12"/>
      <c r="N394" s="12"/>
      <c r="O394" s="12"/>
      <c r="R394" s="13"/>
      <c r="X394" s="170"/>
      <c r="Z394" s="12"/>
      <c r="AA394" s="12"/>
      <c r="AB394" s="12"/>
      <c r="AC394" s="12"/>
      <c r="AD394" s="12"/>
      <c r="AE394" s="13"/>
      <c r="AF394" s="12"/>
      <c r="AG394" s="12"/>
      <c r="AH394" s="13"/>
      <c r="AI394" s="13"/>
      <c r="AJ394" s="13"/>
      <c r="AK394" s="13"/>
      <c r="AL394" s="12"/>
      <c r="AM394" s="12"/>
      <c r="AN394" s="12"/>
      <c r="AO394" s="13"/>
      <c r="AP394" s="12"/>
      <c r="AQ394" s="12"/>
      <c r="AR394" s="12"/>
      <c r="AS394" s="12"/>
      <c r="AT394" s="12"/>
      <c r="AU394" s="12"/>
      <c r="AV394" s="12"/>
      <c r="AW394" s="12"/>
      <c r="AX394" s="12"/>
      <c r="AY394" s="12"/>
      <c r="AZ394" s="12"/>
      <c r="BA394" s="13"/>
      <c r="BB394" s="12"/>
      <c r="BC394" s="12"/>
      <c r="BD394" s="12"/>
      <c r="BE394" s="12"/>
      <c r="BF394" s="12"/>
      <c r="BG394" s="12"/>
      <c r="BH394" s="12"/>
      <c r="BI394" s="12"/>
      <c r="BJ394" s="12"/>
      <c r="BK394" s="12"/>
      <c r="BL394" s="12"/>
      <c r="BM394" s="12"/>
      <c r="BN394" s="12"/>
      <c r="BO394" s="13"/>
      <c r="BP394" s="13"/>
      <c r="BQ394" s="13"/>
      <c r="BR394" s="13"/>
      <c r="BS394" s="12"/>
      <c r="BT394" s="13"/>
      <c r="BU394" s="13"/>
      <c r="BV394" s="12"/>
      <c r="BW394" s="12"/>
      <c r="BX394" s="12"/>
      <c r="BY394" s="12"/>
      <c r="BZ394" s="12"/>
      <c r="CA394" s="13"/>
      <c r="CB394" s="13"/>
      <c r="CC394" s="12"/>
      <c r="CD394" s="13"/>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row>
    <row r="395" spans="1:125">
      <c r="A395" s="12"/>
      <c r="B395" s="12"/>
      <c r="C395" s="12"/>
      <c r="D395" s="12"/>
      <c r="F395" s="12"/>
      <c r="G395" s="12"/>
      <c r="H395" s="22"/>
      <c r="I395" s="12"/>
      <c r="J395" s="32"/>
      <c r="K395" s="32"/>
      <c r="L395" s="12"/>
      <c r="M395" s="12"/>
      <c r="N395" s="12"/>
      <c r="O395" s="12"/>
      <c r="R395" s="13"/>
      <c r="X395" s="170"/>
      <c r="Z395" s="12"/>
      <c r="AA395" s="12"/>
      <c r="AB395" s="12"/>
      <c r="AC395" s="12"/>
      <c r="AD395" s="12"/>
      <c r="AE395" s="13"/>
      <c r="AF395" s="12"/>
      <c r="AG395" s="12"/>
      <c r="AH395" s="13"/>
      <c r="AI395" s="13"/>
      <c r="AJ395" s="13"/>
      <c r="AK395" s="13"/>
      <c r="AL395" s="12"/>
      <c r="AM395" s="12"/>
      <c r="AN395" s="12"/>
      <c r="AO395" s="13"/>
      <c r="AP395" s="12"/>
      <c r="AQ395" s="12"/>
      <c r="AR395" s="12"/>
      <c r="AS395" s="12"/>
      <c r="AT395" s="12"/>
      <c r="AU395" s="12"/>
      <c r="AV395" s="12"/>
      <c r="AW395" s="12"/>
      <c r="AX395" s="12"/>
      <c r="AY395" s="12"/>
      <c r="AZ395" s="12"/>
      <c r="BA395" s="13"/>
      <c r="BB395" s="12"/>
      <c r="BC395" s="12"/>
      <c r="BD395" s="12"/>
      <c r="BE395" s="12"/>
      <c r="BF395" s="12"/>
      <c r="BG395" s="12"/>
      <c r="BH395" s="12"/>
      <c r="BI395" s="12"/>
      <c r="BJ395" s="12"/>
      <c r="BK395" s="12"/>
      <c r="BL395" s="12"/>
      <c r="BM395" s="12"/>
      <c r="BN395" s="12"/>
      <c r="BO395" s="13"/>
      <c r="BP395" s="13"/>
      <c r="BQ395" s="13"/>
      <c r="BR395" s="13"/>
      <c r="BS395" s="12"/>
      <c r="BT395" s="13"/>
      <c r="BU395" s="13"/>
      <c r="BV395" s="12"/>
      <c r="BW395" s="12"/>
      <c r="BX395" s="12"/>
      <c r="BY395" s="12"/>
      <c r="BZ395" s="12"/>
      <c r="CA395" s="13"/>
      <c r="CB395" s="13"/>
      <c r="CC395" s="12"/>
      <c r="CD395" s="13"/>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row>
    <row r="396" spans="1:125">
      <c r="A396" s="12"/>
      <c r="B396" s="12"/>
      <c r="C396" s="12"/>
      <c r="D396" s="12"/>
      <c r="F396" s="12"/>
      <c r="G396" s="12"/>
      <c r="H396" s="22"/>
      <c r="I396" s="12"/>
      <c r="J396" s="32"/>
      <c r="K396" s="32"/>
      <c r="L396" s="12"/>
      <c r="M396" s="12"/>
      <c r="N396" s="12"/>
      <c r="O396" s="12"/>
      <c r="R396" s="13"/>
      <c r="X396" s="170"/>
      <c r="Z396" s="12"/>
      <c r="AA396" s="12"/>
      <c r="AB396" s="12"/>
      <c r="AC396" s="12"/>
      <c r="AD396" s="12"/>
      <c r="AE396" s="13"/>
      <c r="AF396" s="12"/>
      <c r="AG396" s="12"/>
      <c r="AH396" s="13"/>
      <c r="AI396" s="13"/>
      <c r="AJ396" s="13"/>
      <c r="AK396" s="13"/>
      <c r="AL396" s="12"/>
      <c r="AM396" s="12"/>
      <c r="AN396" s="12"/>
      <c r="AO396" s="13"/>
      <c r="AP396" s="12"/>
      <c r="AQ396" s="12"/>
      <c r="AR396" s="12"/>
      <c r="AS396" s="12"/>
      <c r="AT396" s="12"/>
      <c r="AU396" s="12"/>
      <c r="AV396" s="12"/>
      <c r="AW396" s="12"/>
      <c r="AX396" s="12"/>
      <c r="AY396" s="12"/>
      <c r="AZ396" s="12"/>
      <c r="BA396" s="13"/>
      <c r="BB396" s="12"/>
      <c r="BC396" s="12"/>
      <c r="BD396" s="12"/>
      <c r="BE396" s="12"/>
      <c r="BF396" s="12"/>
      <c r="BG396" s="12"/>
      <c r="BH396" s="12"/>
      <c r="BI396" s="12"/>
      <c r="BJ396" s="12"/>
      <c r="BK396" s="12"/>
      <c r="BL396" s="12"/>
      <c r="BM396" s="12"/>
      <c r="BN396" s="12"/>
      <c r="BO396" s="13"/>
      <c r="BP396" s="13"/>
      <c r="BQ396" s="13"/>
      <c r="BR396" s="13"/>
      <c r="BS396" s="12"/>
      <c r="BT396" s="13"/>
      <c r="BU396" s="13"/>
      <c r="BV396" s="12"/>
      <c r="BW396" s="12"/>
      <c r="BX396" s="12"/>
      <c r="BY396" s="12"/>
      <c r="BZ396" s="12"/>
      <c r="CA396" s="13"/>
      <c r="CB396" s="13"/>
      <c r="CC396" s="12"/>
      <c r="CD396" s="13"/>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row>
    <row r="397" spans="1:125">
      <c r="A397" s="12"/>
      <c r="B397" s="12"/>
      <c r="C397" s="12"/>
      <c r="D397" s="12"/>
      <c r="F397" s="12"/>
      <c r="G397" s="12"/>
      <c r="H397" s="22"/>
      <c r="I397" s="12"/>
      <c r="J397" s="32"/>
      <c r="K397" s="32"/>
      <c r="L397" s="12"/>
      <c r="M397" s="12"/>
      <c r="N397" s="12"/>
      <c r="O397" s="12"/>
      <c r="R397" s="13"/>
      <c r="X397" s="170"/>
      <c r="Z397" s="12"/>
      <c r="AA397" s="12"/>
      <c r="AB397" s="12"/>
      <c r="AC397" s="12"/>
      <c r="AD397" s="12"/>
      <c r="AE397" s="13"/>
      <c r="AF397" s="12"/>
      <c r="AG397" s="12"/>
      <c r="AH397" s="13"/>
      <c r="AI397" s="13"/>
      <c r="AJ397" s="13"/>
      <c r="AK397" s="13"/>
      <c r="AL397" s="12"/>
      <c r="AM397" s="12"/>
      <c r="AN397" s="12"/>
      <c r="AO397" s="13"/>
      <c r="AP397" s="12"/>
      <c r="AQ397" s="12"/>
      <c r="AR397" s="12"/>
      <c r="AS397" s="12"/>
      <c r="AT397" s="12"/>
      <c r="AU397" s="12"/>
      <c r="AV397" s="12"/>
      <c r="AW397" s="12"/>
      <c r="AX397" s="12"/>
      <c r="AY397" s="12"/>
      <c r="AZ397" s="12"/>
      <c r="BA397" s="13"/>
      <c r="BB397" s="12"/>
      <c r="BC397" s="12"/>
      <c r="BD397" s="12"/>
      <c r="BE397" s="12"/>
      <c r="BF397" s="12"/>
      <c r="BG397" s="12"/>
      <c r="BH397" s="12"/>
      <c r="BI397" s="12"/>
      <c r="BJ397" s="12"/>
      <c r="BK397" s="12"/>
      <c r="BL397" s="12"/>
      <c r="BM397" s="12"/>
      <c r="BN397" s="12"/>
      <c r="BO397" s="13"/>
      <c r="BP397" s="13"/>
      <c r="BQ397" s="13"/>
      <c r="BR397" s="13"/>
      <c r="BS397" s="12"/>
      <c r="BT397" s="13"/>
      <c r="BU397" s="13"/>
      <c r="BV397" s="12"/>
      <c r="BW397" s="12"/>
      <c r="BX397" s="12"/>
      <c r="BY397" s="12"/>
      <c r="BZ397" s="12"/>
      <c r="CA397" s="13"/>
      <c r="CB397" s="13"/>
      <c r="CC397" s="12"/>
      <c r="CD397" s="13"/>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row>
    <row r="398" spans="1:125">
      <c r="A398" s="12"/>
      <c r="B398" s="12"/>
      <c r="C398" s="12"/>
      <c r="D398" s="12"/>
      <c r="F398" s="12"/>
      <c r="G398" s="12"/>
      <c r="H398" s="22"/>
      <c r="I398" s="12"/>
      <c r="J398" s="32"/>
      <c r="K398" s="32"/>
      <c r="L398" s="12"/>
      <c r="M398" s="12"/>
      <c r="N398" s="12"/>
      <c r="O398" s="12"/>
      <c r="R398" s="13"/>
      <c r="X398" s="170"/>
      <c r="Z398" s="12"/>
      <c r="AA398" s="12"/>
      <c r="AB398" s="12"/>
      <c r="AC398" s="12"/>
      <c r="AD398" s="12"/>
      <c r="AE398" s="13"/>
      <c r="AF398" s="12"/>
      <c r="AG398" s="12"/>
      <c r="AH398" s="13"/>
      <c r="AI398" s="13"/>
      <c r="AJ398" s="13"/>
      <c r="AK398" s="13"/>
      <c r="AL398" s="12"/>
      <c r="AM398" s="12"/>
      <c r="AN398" s="12"/>
      <c r="AO398" s="13"/>
      <c r="AP398" s="12"/>
      <c r="AQ398" s="12"/>
      <c r="AR398" s="12"/>
      <c r="AS398" s="12"/>
      <c r="AT398" s="12"/>
      <c r="AU398" s="12"/>
      <c r="AV398" s="12"/>
      <c r="AW398" s="12"/>
      <c r="AX398" s="12"/>
      <c r="AY398" s="12"/>
      <c r="AZ398" s="12"/>
      <c r="BA398" s="13"/>
      <c r="BB398" s="12"/>
      <c r="BC398" s="12"/>
      <c r="BD398" s="12"/>
      <c r="BE398" s="12"/>
      <c r="BF398" s="12"/>
      <c r="BG398" s="12"/>
      <c r="BH398" s="12"/>
      <c r="BI398" s="12"/>
      <c r="BJ398" s="12"/>
      <c r="BK398" s="12"/>
      <c r="BL398" s="12"/>
      <c r="BM398" s="12"/>
      <c r="BN398" s="12"/>
      <c r="BO398" s="13"/>
      <c r="BP398" s="13"/>
      <c r="BQ398" s="13"/>
      <c r="BR398" s="13"/>
      <c r="BS398" s="12"/>
      <c r="BT398" s="13"/>
      <c r="BU398" s="13"/>
      <c r="BV398" s="12"/>
      <c r="BW398" s="12"/>
      <c r="BX398" s="12"/>
      <c r="BY398" s="12"/>
      <c r="BZ398" s="12"/>
      <c r="CA398" s="13"/>
      <c r="CB398" s="13"/>
      <c r="CC398" s="12"/>
      <c r="CD398" s="13"/>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row>
    <row r="399" spans="1:125">
      <c r="A399" s="12"/>
      <c r="B399" s="12"/>
      <c r="C399" s="12"/>
      <c r="D399" s="12"/>
      <c r="F399" s="12"/>
      <c r="G399" s="12"/>
      <c r="H399" s="22"/>
      <c r="I399" s="12"/>
      <c r="J399" s="32"/>
      <c r="K399" s="32"/>
      <c r="L399" s="12"/>
      <c r="M399" s="12"/>
      <c r="N399" s="12"/>
      <c r="O399" s="12"/>
      <c r="R399" s="13"/>
      <c r="X399" s="170"/>
      <c r="Z399" s="12"/>
      <c r="AA399" s="12"/>
      <c r="AB399" s="12"/>
      <c r="AC399" s="12"/>
      <c r="AD399" s="12"/>
      <c r="AE399" s="13"/>
      <c r="AF399" s="12"/>
      <c r="AG399" s="12"/>
      <c r="AH399" s="13"/>
      <c r="AI399" s="13"/>
      <c r="AJ399" s="13"/>
      <c r="AK399" s="13"/>
      <c r="AL399" s="12"/>
      <c r="AM399" s="12"/>
      <c r="AN399" s="12"/>
      <c r="AO399" s="13"/>
      <c r="AP399" s="12"/>
      <c r="AQ399" s="12"/>
      <c r="AR399" s="12"/>
      <c r="AS399" s="12"/>
      <c r="AT399" s="12"/>
      <c r="AU399" s="12"/>
      <c r="AV399" s="12"/>
      <c r="AW399" s="12"/>
      <c r="AX399" s="12"/>
      <c r="AY399" s="12"/>
      <c r="AZ399" s="12"/>
      <c r="BA399" s="13"/>
      <c r="BB399" s="12"/>
      <c r="BC399" s="12"/>
      <c r="BD399" s="12"/>
      <c r="BE399" s="12"/>
      <c r="BF399" s="12"/>
      <c r="BG399" s="12"/>
      <c r="BH399" s="12"/>
      <c r="BI399" s="12"/>
      <c r="BJ399" s="12"/>
      <c r="BK399" s="12"/>
      <c r="BL399" s="12"/>
      <c r="BM399" s="12"/>
      <c r="BN399" s="12"/>
      <c r="BO399" s="13"/>
      <c r="BP399" s="13"/>
      <c r="BQ399" s="13"/>
      <c r="BR399" s="13"/>
      <c r="BS399" s="12"/>
      <c r="BT399" s="13"/>
      <c r="BU399" s="13"/>
      <c r="BV399" s="12"/>
      <c r="BW399" s="12"/>
      <c r="BX399" s="12"/>
      <c r="BY399" s="12"/>
      <c r="BZ399" s="12"/>
      <c r="CA399" s="13"/>
      <c r="CB399" s="13"/>
      <c r="CC399" s="12"/>
      <c r="CD399" s="13"/>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row>
    <row r="400" spans="1:125">
      <c r="A400" s="12"/>
      <c r="B400" s="12"/>
      <c r="C400" s="12"/>
      <c r="D400" s="12"/>
      <c r="F400" s="12"/>
      <c r="G400" s="12"/>
      <c r="H400" s="22"/>
      <c r="I400" s="12"/>
      <c r="J400" s="32"/>
      <c r="K400" s="32"/>
      <c r="L400" s="12"/>
      <c r="M400" s="12"/>
      <c r="N400" s="12"/>
      <c r="O400" s="12"/>
      <c r="R400" s="13"/>
      <c r="X400" s="170"/>
      <c r="Z400" s="12"/>
      <c r="AA400" s="12"/>
      <c r="AB400" s="12"/>
      <c r="AC400" s="12"/>
      <c r="AD400" s="12"/>
      <c r="AE400" s="13"/>
      <c r="AF400" s="12"/>
      <c r="AG400" s="12"/>
      <c r="AH400" s="13"/>
      <c r="AI400" s="13"/>
      <c r="AJ400" s="13"/>
      <c r="AK400" s="13"/>
      <c r="AL400" s="12"/>
      <c r="AM400" s="12"/>
      <c r="AN400" s="12"/>
      <c r="AO400" s="13"/>
      <c r="AP400" s="12"/>
      <c r="AQ400" s="12"/>
      <c r="AR400" s="12"/>
      <c r="AS400" s="12"/>
      <c r="AT400" s="12"/>
      <c r="AU400" s="12"/>
      <c r="AV400" s="12"/>
      <c r="AW400" s="12"/>
      <c r="AX400" s="12"/>
      <c r="AY400" s="12"/>
      <c r="AZ400" s="12"/>
      <c r="BA400" s="13"/>
      <c r="BB400" s="12"/>
      <c r="BC400" s="12"/>
      <c r="BD400" s="12"/>
      <c r="BE400" s="12"/>
      <c r="BF400" s="12"/>
      <c r="BG400" s="12"/>
      <c r="BH400" s="12"/>
      <c r="BI400" s="12"/>
      <c r="BJ400" s="12"/>
      <c r="BK400" s="12"/>
      <c r="BL400" s="12"/>
      <c r="BM400" s="12"/>
      <c r="BN400" s="12"/>
      <c r="BO400" s="13"/>
      <c r="BP400" s="13"/>
      <c r="BQ400" s="13"/>
      <c r="BR400" s="13"/>
      <c r="BS400" s="12"/>
      <c r="BT400" s="13"/>
      <c r="BU400" s="13"/>
      <c r="BV400" s="12"/>
      <c r="BW400" s="12"/>
      <c r="BX400" s="12"/>
      <c r="BY400" s="12"/>
      <c r="BZ400" s="12"/>
      <c r="CA400" s="13"/>
      <c r="CB400" s="13"/>
      <c r="CC400" s="12"/>
      <c r="CD400" s="13"/>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row>
    <row r="401" spans="1:125">
      <c r="A401" s="12"/>
      <c r="B401" s="12"/>
      <c r="C401" s="12"/>
      <c r="D401" s="12"/>
      <c r="F401" s="12"/>
      <c r="G401" s="12"/>
      <c r="H401" s="22"/>
      <c r="I401" s="12"/>
      <c r="J401" s="32"/>
      <c r="K401" s="32"/>
      <c r="L401" s="12"/>
      <c r="M401" s="12"/>
      <c r="N401" s="12"/>
      <c r="O401" s="12"/>
      <c r="R401" s="13"/>
      <c r="X401" s="170"/>
      <c r="Z401" s="12"/>
      <c r="AA401" s="12"/>
      <c r="AB401" s="12"/>
      <c r="AC401" s="12"/>
      <c r="AD401" s="12"/>
      <c r="AE401" s="13"/>
      <c r="AF401" s="12"/>
      <c r="AG401" s="12"/>
      <c r="AH401" s="13"/>
      <c r="AI401" s="13"/>
      <c r="AJ401" s="13"/>
      <c r="AK401" s="13"/>
      <c r="AL401" s="12"/>
      <c r="AM401" s="12"/>
      <c r="AN401" s="12"/>
      <c r="AO401" s="13"/>
      <c r="AP401" s="12"/>
      <c r="AQ401" s="12"/>
      <c r="AR401" s="12"/>
      <c r="AS401" s="12"/>
      <c r="AT401" s="12"/>
      <c r="AU401" s="12"/>
      <c r="AV401" s="12"/>
      <c r="AW401" s="12"/>
      <c r="AX401" s="12"/>
      <c r="AY401" s="12"/>
      <c r="AZ401" s="12"/>
      <c r="BA401" s="13"/>
      <c r="BB401" s="12"/>
      <c r="BC401" s="12"/>
      <c r="BD401" s="12"/>
      <c r="BE401" s="12"/>
      <c r="BF401" s="12"/>
      <c r="BG401" s="12"/>
      <c r="BH401" s="12"/>
      <c r="BI401" s="12"/>
      <c r="BJ401" s="12"/>
      <c r="BK401" s="12"/>
      <c r="BL401" s="12"/>
      <c r="BM401" s="12"/>
      <c r="BN401" s="12"/>
      <c r="BO401" s="13"/>
      <c r="BP401" s="13"/>
      <c r="BQ401" s="13"/>
      <c r="BR401" s="13"/>
      <c r="BS401" s="12"/>
      <c r="BT401" s="13"/>
      <c r="BU401" s="13"/>
      <c r="BV401" s="12"/>
      <c r="BW401" s="12"/>
      <c r="BX401" s="12"/>
      <c r="BY401" s="12"/>
      <c r="BZ401" s="12"/>
      <c r="CA401" s="13"/>
      <c r="CB401" s="13"/>
      <c r="CC401" s="12"/>
      <c r="CD401" s="13"/>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row>
    <row r="402" spans="1:125">
      <c r="A402" s="12"/>
      <c r="B402" s="12"/>
      <c r="C402" s="12"/>
      <c r="D402" s="12"/>
      <c r="F402" s="12"/>
      <c r="G402" s="12"/>
      <c r="H402" s="22"/>
      <c r="I402" s="12"/>
      <c r="J402" s="32"/>
      <c r="K402" s="32"/>
      <c r="L402" s="12"/>
      <c r="M402" s="12"/>
      <c r="N402" s="12"/>
      <c r="O402" s="12"/>
      <c r="R402" s="13"/>
      <c r="X402" s="170"/>
      <c r="Z402" s="12"/>
      <c r="AA402" s="12"/>
      <c r="AB402" s="12"/>
      <c r="AC402" s="12"/>
      <c r="AD402" s="12"/>
      <c r="AE402" s="13"/>
      <c r="AF402" s="12"/>
      <c r="AG402" s="12"/>
      <c r="AH402" s="13"/>
      <c r="AI402" s="13"/>
      <c r="AJ402" s="13"/>
      <c r="AK402" s="13"/>
      <c r="AL402" s="12"/>
      <c r="AM402" s="12"/>
      <c r="AN402" s="12"/>
      <c r="AO402" s="13"/>
      <c r="AP402" s="12"/>
      <c r="AQ402" s="12"/>
      <c r="AR402" s="12"/>
      <c r="AS402" s="12"/>
      <c r="AT402" s="12"/>
      <c r="AU402" s="12"/>
      <c r="AV402" s="12"/>
      <c r="AW402" s="12"/>
      <c r="AX402" s="12"/>
      <c r="AY402" s="12"/>
      <c r="AZ402" s="12"/>
      <c r="BA402" s="13"/>
      <c r="BB402" s="12"/>
      <c r="BC402" s="12"/>
      <c r="BD402" s="12"/>
      <c r="BE402" s="12"/>
      <c r="BF402" s="12"/>
      <c r="BG402" s="12"/>
      <c r="BH402" s="12"/>
      <c r="BI402" s="12"/>
      <c r="BJ402" s="12"/>
      <c r="BK402" s="12"/>
      <c r="BL402" s="12"/>
      <c r="BM402" s="12"/>
      <c r="BN402" s="12"/>
      <c r="BO402" s="13"/>
      <c r="BP402" s="13"/>
      <c r="BQ402" s="13"/>
      <c r="BR402" s="13"/>
      <c r="BS402" s="12"/>
      <c r="BT402" s="13"/>
      <c r="BU402" s="13"/>
      <c r="BV402" s="12"/>
      <c r="BW402" s="12"/>
      <c r="BX402" s="12"/>
      <c r="BY402" s="12"/>
      <c r="BZ402" s="12"/>
      <c r="CA402" s="13"/>
      <c r="CB402" s="13"/>
      <c r="CC402" s="12"/>
      <c r="CD402" s="13"/>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row>
    <row r="403" spans="1:125">
      <c r="A403" s="12"/>
      <c r="B403" s="12"/>
      <c r="C403" s="12"/>
      <c r="D403" s="12"/>
      <c r="F403" s="12"/>
      <c r="G403" s="12"/>
      <c r="H403" s="22"/>
      <c r="I403" s="12"/>
      <c r="J403" s="32"/>
      <c r="K403" s="32"/>
      <c r="L403" s="12"/>
      <c r="M403" s="12"/>
      <c r="N403" s="12"/>
      <c r="O403" s="12"/>
      <c r="R403" s="13"/>
      <c r="X403" s="170"/>
      <c r="Z403" s="12"/>
      <c r="AA403" s="12"/>
      <c r="AB403" s="12"/>
      <c r="AC403" s="12"/>
      <c r="AD403" s="12"/>
      <c r="AE403" s="13"/>
      <c r="AF403" s="12"/>
      <c r="AG403" s="12"/>
      <c r="AH403" s="13"/>
      <c r="AI403" s="13"/>
      <c r="AJ403" s="13"/>
      <c r="AK403" s="13"/>
      <c r="AL403" s="12"/>
      <c r="AM403" s="12"/>
      <c r="AN403" s="12"/>
      <c r="AO403" s="13"/>
      <c r="AP403" s="12"/>
      <c r="AQ403" s="12"/>
      <c r="AR403" s="12"/>
      <c r="AS403" s="12"/>
      <c r="AT403" s="12"/>
      <c r="AU403" s="12"/>
      <c r="AV403" s="12"/>
      <c r="AW403" s="12"/>
      <c r="AX403" s="12"/>
      <c r="AY403" s="12"/>
      <c r="AZ403" s="12"/>
      <c r="BA403" s="13"/>
      <c r="BB403" s="12"/>
      <c r="BC403" s="12"/>
      <c r="BD403" s="12"/>
      <c r="BE403" s="12"/>
      <c r="BF403" s="12"/>
      <c r="BG403" s="12"/>
      <c r="BH403" s="12"/>
      <c r="BI403" s="12"/>
      <c r="BJ403" s="12"/>
      <c r="BK403" s="12"/>
      <c r="BL403" s="12"/>
      <c r="BM403" s="12"/>
      <c r="BN403" s="12"/>
      <c r="BO403" s="13"/>
      <c r="BP403" s="13"/>
      <c r="BQ403" s="13"/>
      <c r="BR403" s="13"/>
      <c r="BS403" s="12"/>
      <c r="BT403" s="13"/>
      <c r="BU403" s="13"/>
      <c r="BV403" s="12"/>
      <c r="BW403" s="12"/>
      <c r="BX403" s="12"/>
      <c r="BY403" s="12"/>
      <c r="BZ403" s="12"/>
      <c r="CA403" s="13"/>
      <c r="CB403" s="13"/>
      <c r="CC403" s="12"/>
      <c r="CD403" s="13"/>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row>
    <row r="404" spans="1:125">
      <c r="A404" s="12"/>
      <c r="B404" s="12"/>
      <c r="C404" s="12"/>
      <c r="D404" s="12"/>
      <c r="F404" s="12"/>
      <c r="G404" s="12"/>
      <c r="H404" s="22"/>
      <c r="I404" s="12"/>
      <c r="J404" s="32"/>
      <c r="K404" s="32"/>
      <c r="L404" s="12"/>
      <c r="M404" s="12"/>
      <c r="N404" s="12"/>
      <c r="O404" s="12"/>
      <c r="R404" s="13"/>
      <c r="X404" s="170"/>
      <c r="Z404" s="12"/>
      <c r="AA404" s="12"/>
      <c r="AB404" s="12"/>
      <c r="AC404" s="12"/>
      <c r="AD404" s="12"/>
      <c r="AE404" s="13"/>
      <c r="AF404" s="12"/>
      <c r="AG404" s="12"/>
      <c r="AH404" s="13"/>
      <c r="AI404" s="13"/>
      <c r="AJ404" s="13"/>
      <c r="AK404" s="13"/>
      <c r="AL404" s="12"/>
      <c r="AM404" s="12"/>
      <c r="AN404" s="12"/>
      <c r="AO404" s="13"/>
      <c r="AP404" s="12"/>
      <c r="AQ404" s="12"/>
      <c r="AR404" s="12"/>
      <c r="AS404" s="12"/>
      <c r="AT404" s="12"/>
      <c r="AU404" s="12"/>
      <c r="AV404" s="12"/>
      <c r="AW404" s="12"/>
      <c r="AX404" s="12"/>
      <c r="AY404" s="12"/>
      <c r="AZ404" s="12"/>
      <c r="BA404" s="13"/>
      <c r="BB404" s="12"/>
      <c r="BC404" s="12"/>
      <c r="BD404" s="12"/>
      <c r="BE404" s="12"/>
      <c r="BF404" s="12"/>
      <c r="BG404" s="12"/>
      <c r="BH404" s="12"/>
      <c r="BI404" s="12"/>
      <c r="BJ404" s="12"/>
      <c r="BK404" s="12"/>
      <c r="BL404" s="12"/>
      <c r="BM404" s="12"/>
      <c r="BN404" s="12"/>
      <c r="BO404" s="13"/>
      <c r="BP404" s="13"/>
      <c r="BQ404" s="13"/>
      <c r="BR404" s="13"/>
      <c r="BS404" s="12"/>
      <c r="BT404" s="13"/>
      <c r="BU404" s="13"/>
      <c r="BV404" s="12"/>
      <c r="BW404" s="12"/>
      <c r="BX404" s="12"/>
      <c r="BY404" s="12"/>
      <c r="BZ404" s="12"/>
      <c r="CA404" s="13"/>
      <c r="CB404" s="13"/>
      <c r="CC404" s="12"/>
      <c r="CD404" s="13"/>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row>
    <row r="405" spans="1:125">
      <c r="A405" s="12"/>
      <c r="B405" s="12"/>
      <c r="C405" s="12"/>
      <c r="D405" s="12"/>
      <c r="F405" s="12"/>
      <c r="G405" s="12"/>
      <c r="H405" s="9"/>
      <c r="I405" s="12"/>
      <c r="J405" s="32"/>
      <c r="K405" s="32"/>
      <c r="L405" s="12"/>
      <c r="M405" s="12"/>
      <c r="N405" s="12"/>
      <c r="O405" s="12"/>
      <c r="R405" s="13"/>
      <c r="X405" s="170"/>
      <c r="Z405" s="12"/>
      <c r="AA405" s="12"/>
      <c r="AB405" s="12"/>
      <c r="AC405" s="12"/>
      <c r="AD405" s="12"/>
      <c r="AE405" s="13"/>
      <c r="AF405" s="12"/>
      <c r="AG405" s="12"/>
      <c r="AH405" s="13"/>
      <c r="AI405" s="13"/>
      <c r="AJ405" s="13"/>
      <c r="AK405" s="13"/>
      <c r="AL405" s="12"/>
      <c r="AM405" s="12"/>
      <c r="AN405" s="12"/>
      <c r="AO405" s="13"/>
      <c r="AP405" s="12"/>
      <c r="AQ405" s="12"/>
      <c r="AR405" s="12"/>
      <c r="AS405" s="12"/>
      <c r="AT405" s="12"/>
      <c r="AU405" s="12"/>
      <c r="AV405" s="12"/>
      <c r="AW405" s="12"/>
      <c r="AX405" s="12"/>
      <c r="AY405" s="12"/>
      <c r="AZ405" s="12"/>
      <c r="BA405" s="13"/>
      <c r="BB405" s="12"/>
      <c r="BC405" s="12"/>
      <c r="BD405" s="12"/>
      <c r="BE405" s="12"/>
      <c r="BF405" s="12"/>
      <c r="BG405" s="12"/>
      <c r="BH405" s="12"/>
      <c r="BI405" s="12"/>
      <c r="BJ405" s="12"/>
      <c r="BK405" s="12"/>
      <c r="BL405" s="12"/>
      <c r="BM405" s="12"/>
      <c r="BN405" s="12"/>
      <c r="BO405" s="13"/>
      <c r="BP405" s="13"/>
      <c r="BQ405" s="13"/>
      <c r="BR405" s="13"/>
      <c r="BS405" s="12"/>
      <c r="BT405" s="13"/>
      <c r="BU405" s="13"/>
      <c r="BV405" s="12"/>
      <c r="BW405" s="12"/>
      <c r="BX405" s="12"/>
      <c r="BY405" s="12"/>
      <c r="BZ405" s="12"/>
      <c r="CA405" s="13"/>
      <c r="CB405" s="13"/>
      <c r="CC405" s="12"/>
      <c r="CD405" s="13"/>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row>
    <row r="406" spans="1:125">
      <c r="A406" s="12"/>
      <c r="B406" s="12"/>
      <c r="C406" s="12"/>
      <c r="D406" s="12"/>
      <c r="F406" s="12"/>
      <c r="G406" s="12"/>
      <c r="H406" s="9"/>
      <c r="I406" s="12"/>
      <c r="J406" s="32"/>
      <c r="K406" s="32"/>
      <c r="L406" s="12"/>
      <c r="M406" s="12"/>
      <c r="N406" s="12"/>
      <c r="O406" s="12"/>
      <c r="R406" s="13"/>
      <c r="X406" s="170"/>
      <c r="Z406" s="12"/>
      <c r="AA406" s="12"/>
      <c r="AB406" s="12"/>
      <c r="AC406" s="12"/>
      <c r="AD406" s="12"/>
      <c r="AE406" s="13"/>
      <c r="AF406" s="12"/>
      <c r="AG406" s="12"/>
      <c r="AH406" s="13"/>
      <c r="AI406" s="13"/>
      <c r="AJ406" s="13"/>
      <c r="AK406" s="13"/>
      <c r="AL406" s="12"/>
      <c r="AM406" s="12"/>
      <c r="AN406" s="12"/>
      <c r="AO406" s="13"/>
      <c r="AP406" s="12"/>
      <c r="AQ406" s="12"/>
      <c r="AR406" s="12"/>
      <c r="AS406" s="12"/>
      <c r="AT406" s="12"/>
      <c r="AU406" s="12"/>
      <c r="AV406" s="12"/>
      <c r="AW406" s="12"/>
      <c r="AX406" s="12"/>
      <c r="AY406" s="12"/>
      <c r="AZ406" s="12"/>
      <c r="BA406" s="13"/>
      <c r="BB406" s="12"/>
      <c r="BC406" s="12"/>
      <c r="BD406" s="12"/>
      <c r="BE406" s="12"/>
      <c r="BF406" s="12"/>
      <c r="BG406" s="12"/>
      <c r="BH406" s="12"/>
      <c r="BI406" s="12"/>
      <c r="BJ406" s="12"/>
      <c r="BK406" s="12"/>
      <c r="BL406" s="12"/>
      <c r="BM406" s="12"/>
      <c r="BN406" s="12"/>
      <c r="BO406" s="13"/>
      <c r="BP406" s="13"/>
      <c r="BQ406" s="13"/>
      <c r="BR406" s="13"/>
      <c r="BS406" s="12"/>
      <c r="BT406" s="13"/>
      <c r="BU406" s="13"/>
      <c r="BV406" s="12"/>
      <c r="BW406" s="12"/>
      <c r="BX406" s="12"/>
      <c r="BY406" s="12"/>
      <c r="BZ406" s="12"/>
      <c r="CA406" s="13"/>
      <c r="CB406" s="13"/>
      <c r="CC406" s="12"/>
      <c r="CD406" s="13"/>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row>
    <row r="407" spans="1:125">
      <c r="A407" s="12"/>
      <c r="B407" s="12"/>
      <c r="C407" s="12"/>
      <c r="D407" s="12"/>
      <c r="F407" s="12"/>
      <c r="G407" s="12"/>
      <c r="H407" s="9"/>
      <c r="I407" s="12"/>
      <c r="J407" s="32"/>
      <c r="K407" s="32"/>
      <c r="L407" s="12"/>
      <c r="M407" s="12"/>
      <c r="N407" s="12"/>
      <c r="O407" s="12"/>
      <c r="R407" s="13"/>
      <c r="X407" s="170"/>
      <c r="Z407" s="12"/>
      <c r="AA407" s="12"/>
      <c r="AB407" s="12"/>
      <c r="AC407" s="12"/>
      <c r="AD407" s="12"/>
      <c r="AE407" s="13"/>
      <c r="AF407" s="12"/>
      <c r="AG407" s="12"/>
      <c r="AH407" s="13"/>
      <c r="AI407" s="13"/>
      <c r="AJ407" s="13"/>
      <c r="AK407" s="13"/>
      <c r="AL407" s="12"/>
      <c r="AM407" s="12"/>
      <c r="AN407" s="12"/>
      <c r="AO407" s="13"/>
      <c r="AP407" s="12"/>
      <c r="AQ407" s="12"/>
      <c r="AR407" s="12"/>
      <c r="AS407" s="12"/>
      <c r="AT407" s="12"/>
      <c r="AU407" s="12"/>
      <c r="AV407" s="12"/>
      <c r="AW407" s="12"/>
      <c r="AX407" s="12"/>
      <c r="AY407" s="12"/>
      <c r="AZ407" s="12"/>
      <c r="BA407" s="13"/>
      <c r="BB407" s="12"/>
      <c r="BC407" s="12"/>
      <c r="BD407" s="12"/>
      <c r="BE407" s="12"/>
      <c r="BF407" s="12"/>
      <c r="BG407" s="12"/>
      <c r="BH407" s="12"/>
      <c r="BI407" s="12"/>
      <c r="BJ407" s="12"/>
      <c r="BK407" s="12"/>
      <c r="BL407" s="12"/>
      <c r="BM407" s="12"/>
      <c r="BN407" s="12"/>
      <c r="BO407" s="13"/>
      <c r="BP407" s="13"/>
      <c r="BQ407" s="13"/>
      <c r="BR407" s="13"/>
      <c r="BS407" s="12"/>
      <c r="BT407" s="13"/>
      <c r="BU407" s="13"/>
      <c r="BV407" s="12"/>
      <c r="BW407" s="12"/>
      <c r="BX407" s="12"/>
      <c r="BY407" s="12"/>
      <c r="BZ407" s="12"/>
      <c r="CA407" s="13"/>
      <c r="CB407" s="13"/>
      <c r="CC407" s="12"/>
      <c r="CD407" s="13"/>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row>
    <row r="408" spans="1:125">
      <c r="A408" s="12"/>
      <c r="B408" s="12"/>
      <c r="C408" s="12"/>
      <c r="D408" s="12"/>
      <c r="F408" s="12"/>
      <c r="G408" s="12"/>
      <c r="H408" s="9"/>
      <c r="I408" s="12"/>
      <c r="J408" s="32"/>
      <c r="K408" s="32"/>
      <c r="L408" s="12"/>
      <c r="M408" s="12"/>
      <c r="N408" s="12"/>
      <c r="O408" s="12"/>
      <c r="R408" s="13"/>
      <c r="X408" s="170"/>
      <c r="Z408" s="12"/>
      <c r="AA408" s="12"/>
      <c r="AB408" s="12"/>
      <c r="AC408" s="12"/>
      <c r="AD408" s="12"/>
      <c r="AE408" s="13"/>
      <c r="AF408" s="12"/>
      <c r="AG408" s="12"/>
      <c r="AH408" s="13"/>
      <c r="AI408" s="13"/>
      <c r="AJ408" s="13"/>
      <c r="AK408" s="13"/>
      <c r="AL408" s="12"/>
      <c r="AM408" s="12"/>
      <c r="AN408" s="12"/>
      <c r="AO408" s="13"/>
      <c r="AP408" s="12"/>
      <c r="AQ408" s="12"/>
      <c r="AR408" s="12"/>
      <c r="AS408" s="12"/>
      <c r="AT408" s="12"/>
      <c r="AU408" s="12"/>
      <c r="AV408" s="12"/>
      <c r="AW408" s="12"/>
      <c r="AX408" s="12"/>
      <c r="AY408" s="12"/>
      <c r="AZ408" s="12"/>
      <c r="BA408" s="13"/>
      <c r="BB408" s="12"/>
      <c r="BC408" s="12"/>
      <c r="BD408" s="12"/>
      <c r="BE408" s="12"/>
      <c r="BF408" s="12"/>
      <c r="BG408" s="12"/>
      <c r="BH408" s="12"/>
      <c r="BI408" s="12"/>
      <c r="BJ408" s="12"/>
      <c r="BK408" s="12"/>
      <c r="BL408" s="12"/>
      <c r="BM408" s="12"/>
      <c r="BN408" s="12"/>
      <c r="BO408" s="13"/>
      <c r="BP408" s="13"/>
      <c r="BQ408" s="13"/>
      <c r="BR408" s="13"/>
      <c r="BS408" s="12"/>
      <c r="BT408" s="13"/>
      <c r="BU408" s="13"/>
      <c r="BV408" s="12"/>
      <c r="BW408" s="12"/>
      <c r="BX408" s="12"/>
      <c r="BY408" s="12"/>
      <c r="BZ408" s="12"/>
      <c r="CA408" s="13"/>
      <c r="CB408" s="13"/>
      <c r="CC408" s="12"/>
      <c r="CD408" s="13"/>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row>
    <row r="409" spans="1:125">
      <c r="A409" s="12"/>
      <c r="B409" s="12"/>
      <c r="C409" s="12"/>
      <c r="D409" s="12"/>
      <c r="F409" s="12"/>
      <c r="G409" s="12"/>
      <c r="H409" s="9"/>
      <c r="I409" s="12"/>
      <c r="J409" s="32"/>
      <c r="K409" s="32"/>
      <c r="L409" s="12"/>
      <c r="M409" s="12"/>
      <c r="N409" s="12"/>
      <c r="O409" s="12"/>
      <c r="R409" s="13"/>
      <c r="X409" s="170"/>
      <c r="Z409" s="12"/>
      <c r="AA409" s="12"/>
      <c r="AB409" s="12"/>
      <c r="AC409" s="12"/>
      <c r="AD409" s="12"/>
      <c r="AE409" s="13"/>
      <c r="AF409" s="12"/>
      <c r="AG409" s="12"/>
      <c r="AH409" s="13"/>
      <c r="AI409" s="13"/>
      <c r="AJ409" s="13"/>
      <c r="AK409" s="13"/>
      <c r="AL409" s="12"/>
      <c r="AM409" s="12"/>
      <c r="AN409" s="12"/>
      <c r="AO409" s="13"/>
      <c r="AP409" s="12"/>
      <c r="AQ409" s="12"/>
      <c r="AR409" s="12"/>
      <c r="AS409" s="12"/>
      <c r="AT409" s="12"/>
      <c r="AU409" s="12"/>
      <c r="AV409" s="12"/>
      <c r="AW409" s="12"/>
      <c r="AX409" s="12"/>
      <c r="AY409" s="12"/>
      <c r="AZ409" s="12"/>
      <c r="BA409" s="13"/>
      <c r="BB409" s="12"/>
      <c r="BC409" s="12"/>
      <c r="BD409" s="12"/>
      <c r="BE409" s="12"/>
      <c r="BF409" s="12"/>
      <c r="BG409" s="12"/>
      <c r="BH409" s="12"/>
      <c r="BI409" s="12"/>
      <c r="BJ409" s="12"/>
      <c r="BK409" s="12"/>
      <c r="BL409" s="12"/>
      <c r="BM409" s="12"/>
      <c r="BN409" s="12"/>
      <c r="BO409" s="13"/>
      <c r="BP409" s="13"/>
      <c r="BQ409" s="13"/>
      <c r="BR409" s="13"/>
      <c r="BS409" s="12"/>
      <c r="BT409" s="13"/>
      <c r="BU409" s="13"/>
      <c r="BV409" s="12"/>
      <c r="BW409" s="12"/>
      <c r="BX409" s="12"/>
      <c r="BY409" s="12"/>
      <c r="BZ409" s="12"/>
      <c r="CA409" s="13"/>
      <c r="CB409" s="13"/>
      <c r="CC409" s="12"/>
      <c r="CD409" s="13"/>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row>
    <row r="410" spans="1:125">
      <c r="A410" s="12"/>
      <c r="B410" s="12"/>
      <c r="C410" s="12"/>
      <c r="D410" s="12"/>
      <c r="F410" s="12"/>
      <c r="G410" s="12"/>
      <c r="H410" s="9"/>
      <c r="I410" s="12"/>
      <c r="J410" s="32"/>
      <c r="K410" s="32"/>
      <c r="L410" s="12"/>
      <c r="M410" s="12"/>
      <c r="N410" s="12"/>
      <c r="O410" s="12"/>
      <c r="R410" s="13"/>
      <c r="X410" s="170"/>
      <c r="Z410" s="12"/>
      <c r="AA410" s="12"/>
      <c r="AB410" s="12"/>
      <c r="AC410" s="12"/>
      <c r="AD410" s="12"/>
      <c r="AE410" s="13"/>
      <c r="AF410" s="12"/>
      <c r="AG410" s="12"/>
      <c r="AH410" s="13"/>
      <c r="AI410" s="13"/>
      <c r="AJ410" s="13"/>
      <c r="AK410" s="13"/>
      <c r="AL410" s="12"/>
      <c r="AM410" s="12"/>
      <c r="AN410" s="12"/>
      <c r="AO410" s="13"/>
      <c r="AP410" s="12"/>
      <c r="AQ410" s="12"/>
      <c r="AR410" s="12"/>
      <c r="AS410" s="12"/>
      <c r="AT410" s="12"/>
      <c r="AU410" s="12"/>
      <c r="AV410" s="12"/>
      <c r="AW410" s="12"/>
      <c r="AX410" s="12"/>
      <c r="AY410" s="12"/>
      <c r="AZ410" s="12"/>
      <c r="BA410" s="13"/>
      <c r="BB410" s="12"/>
      <c r="BC410" s="12"/>
      <c r="BD410" s="12"/>
      <c r="BE410" s="12"/>
      <c r="BF410" s="12"/>
      <c r="BG410" s="12"/>
      <c r="BH410" s="12"/>
      <c r="BI410" s="12"/>
      <c r="BJ410" s="12"/>
      <c r="BK410" s="12"/>
      <c r="BL410" s="12"/>
      <c r="BM410" s="12"/>
      <c r="BN410" s="12"/>
      <c r="BO410" s="13"/>
      <c r="BP410" s="13"/>
      <c r="BQ410" s="13"/>
      <c r="BR410" s="13"/>
      <c r="BS410" s="12"/>
      <c r="BT410" s="13"/>
      <c r="BU410" s="13"/>
      <c r="BV410" s="12"/>
      <c r="BW410" s="12"/>
      <c r="BX410" s="12"/>
      <c r="BY410" s="12"/>
      <c r="BZ410" s="12"/>
      <c r="CA410" s="13"/>
      <c r="CB410" s="13"/>
      <c r="CC410" s="12"/>
      <c r="CD410" s="13"/>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row>
    <row r="411" spans="1:125">
      <c r="A411" s="12"/>
      <c r="B411" s="12"/>
      <c r="C411" s="12"/>
      <c r="D411" s="12"/>
      <c r="F411" s="12"/>
      <c r="G411" s="12"/>
      <c r="H411" s="9"/>
      <c r="I411" s="12"/>
      <c r="J411" s="32"/>
      <c r="K411" s="32"/>
      <c r="L411" s="12"/>
      <c r="M411" s="12"/>
      <c r="N411" s="12"/>
      <c r="O411" s="12"/>
      <c r="R411" s="13"/>
      <c r="X411" s="170"/>
      <c r="Z411" s="12"/>
      <c r="AA411" s="12"/>
      <c r="AB411" s="12"/>
      <c r="AC411" s="12"/>
      <c r="AD411" s="12"/>
      <c r="AE411" s="13"/>
      <c r="AF411" s="12"/>
      <c r="AG411" s="12"/>
      <c r="AH411" s="13"/>
      <c r="AI411" s="13"/>
      <c r="AJ411" s="13"/>
      <c r="AK411" s="13"/>
      <c r="AL411" s="12"/>
      <c r="AM411" s="12"/>
      <c r="AN411" s="12"/>
      <c r="AO411" s="13"/>
      <c r="AP411" s="12"/>
      <c r="AQ411" s="12"/>
      <c r="AR411" s="12"/>
      <c r="AS411" s="12"/>
      <c r="AT411" s="12"/>
      <c r="AU411" s="12"/>
      <c r="AV411" s="12"/>
      <c r="AW411" s="12"/>
      <c r="AX411" s="12"/>
      <c r="AY411" s="12"/>
      <c r="AZ411" s="12"/>
      <c r="BA411" s="13"/>
      <c r="BB411" s="12"/>
      <c r="BC411" s="12"/>
      <c r="BD411" s="12"/>
      <c r="BE411" s="12"/>
      <c r="BF411" s="12"/>
      <c r="BG411" s="12"/>
      <c r="BH411" s="12"/>
      <c r="BI411" s="12"/>
      <c r="BJ411" s="12"/>
      <c r="BK411" s="12"/>
      <c r="BL411" s="12"/>
      <c r="BM411" s="12"/>
      <c r="BN411" s="12"/>
      <c r="BO411" s="13"/>
      <c r="BP411" s="13"/>
      <c r="BQ411" s="13"/>
      <c r="BR411" s="13"/>
      <c r="BS411" s="12"/>
      <c r="BT411" s="13"/>
      <c r="BU411" s="13"/>
      <c r="BV411" s="12"/>
      <c r="BW411" s="12"/>
      <c r="BX411" s="12"/>
      <c r="BY411" s="12"/>
      <c r="BZ411" s="12"/>
      <c r="CA411" s="13"/>
      <c r="CB411" s="13"/>
      <c r="CC411" s="12"/>
      <c r="CD411" s="13"/>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row>
    <row r="412" spans="1:125">
      <c r="A412" s="12"/>
      <c r="B412" s="12"/>
      <c r="C412" s="12"/>
      <c r="D412" s="12"/>
      <c r="F412" s="12"/>
      <c r="G412" s="12"/>
      <c r="H412" s="9"/>
      <c r="I412" s="12"/>
      <c r="J412" s="32"/>
      <c r="K412" s="32"/>
      <c r="L412" s="12"/>
      <c r="M412" s="12"/>
      <c r="N412" s="12"/>
      <c r="O412" s="12"/>
      <c r="R412" s="13"/>
      <c r="X412" s="170"/>
      <c r="Z412" s="12"/>
      <c r="AA412" s="12"/>
      <c r="AB412" s="12"/>
      <c r="AC412" s="12"/>
      <c r="AD412" s="12"/>
      <c r="AE412" s="13"/>
      <c r="AF412" s="12"/>
      <c r="AG412" s="12"/>
      <c r="AH412" s="13"/>
      <c r="AI412" s="13"/>
      <c r="AJ412" s="13"/>
      <c r="AK412" s="13"/>
      <c r="AL412" s="12"/>
      <c r="AM412" s="12"/>
      <c r="AN412" s="12"/>
      <c r="AO412" s="13"/>
      <c r="AP412" s="12"/>
      <c r="AQ412" s="12"/>
      <c r="AR412" s="12"/>
      <c r="AS412" s="12"/>
      <c r="AT412" s="12"/>
      <c r="AU412" s="12"/>
      <c r="AV412" s="12"/>
      <c r="AW412" s="12"/>
      <c r="AX412" s="12"/>
      <c r="AY412" s="12"/>
      <c r="AZ412" s="12"/>
      <c r="BA412" s="13"/>
      <c r="BB412" s="12"/>
      <c r="BC412" s="12"/>
      <c r="BD412" s="12"/>
      <c r="BE412" s="12"/>
      <c r="BF412" s="12"/>
      <c r="BG412" s="12"/>
      <c r="BH412" s="12"/>
      <c r="BI412" s="12"/>
      <c r="BJ412" s="12"/>
      <c r="BK412" s="12"/>
      <c r="BL412" s="12"/>
      <c r="BM412" s="12"/>
      <c r="BN412" s="12"/>
      <c r="BO412" s="13"/>
      <c r="BP412" s="13"/>
      <c r="BQ412" s="13"/>
      <c r="BR412" s="13"/>
      <c r="BS412" s="12"/>
      <c r="BT412" s="13"/>
      <c r="BU412" s="13"/>
      <c r="BV412" s="12"/>
      <c r="BW412" s="12"/>
      <c r="BX412" s="12"/>
      <c r="BY412" s="12"/>
      <c r="BZ412" s="12"/>
      <c r="CA412" s="13"/>
      <c r="CB412" s="13"/>
      <c r="CC412" s="12"/>
      <c r="CD412" s="13"/>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row>
    <row r="413" spans="1:125">
      <c r="A413" s="12"/>
      <c r="B413" s="12"/>
      <c r="C413" s="12"/>
      <c r="D413" s="12"/>
      <c r="F413" s="12"/>
      <c r="G413" s="12"/>
      <c r="H413" s="9"/>
      <c r="I413" s="12"/>
      <c r="J413" s="32"/>
      <c r="K413" s="32"/>
      <c r="L413" s="12"/>
      <c r="M413" s="12"/>
      <c r="N413" s="12"/>
      <c r="O413" s="12"/>
      <c r="R413" s="13"/>
      <c r="X413" s="170"/>
      <c r="Z413" s="12"/>
      <c r="AA413" s="12"/>
      <c r="AB413" s="12"/>
      <c r="AC413" s="12"/>
      <c r="AD413" s="12"/>
      <c r="AE413" s="13"/>
      <c r="AF413" s="12"/>
      <c r="AG413" s="12"/>
      <c r="AH413" s="13"/>
      <c r="AI413" s="13"/>
      <c r="AJ413" s="13"/>
      <c r="AK413" s="13"/>
      <c r="AL413" s="12"/>
      <c r="AM413" s="12"/>
      <c r="AN413" s="12"/>
      <c r="AO413" s="13"/>
      <c r="AP413" s="12"/>
      <c r="AQ413" s="12"/>
      <c r="AR413" s="12"/>
      <c r="AS413" s="12"/>
      <c r="AT413" s="12"/>
      <c r="AU413" s="12"/>
      <c r="AV413" s="12"/>
      <c r="AW413" s="12"/>
      <c r="AX413" s="12"/>
      <c r="AY413" s="12"/>
      <c r="AZ413" s="12"/>
      <c r="BA413" s="13"/>
      <c r="BB413" s="12"/>
      <c r="BC413" s="12"/>
      <c r="BD413" s="12"/>
      <c r="BE413" s="12"/>
      <c r="BF413" s="12"/>
      <c r="BG413" s="12"/>
      <c r="BH413" s="12"/>
      <c r="BI413" s="12"/>
      <c r="BJ413" s="12"/>
      <c r="BK413" s="12"/>
      <c r="BL413" s="12"/>
      <c r="BM413" s="12"/>
      <c r="BN413" s="12"/>
      <c r="BO413" s="13"/>
      <c r="BP413" s="13"/>
      <c r="BQ413" s="13"/>
      <c r="BR413" s="13"/>
      <c r="BS413" s="12"/>
      <c r="BT413" s="13"/>
      <c r="BU413" s="13"/>
      <c r="BV413" s="12"/>
      <c r="BW413" s="12"/>
      <c r="BX413" s="12"/>
      <c r="BY413" s="12"/>
      <c r="BZ413" s="12"/>
      <c r="CA413" s="13"/>
      <c r="CB413" s="13"/>
      <c r="CC413" s="12"/>
      <c r="CD413" s="13"/>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row>
    <row r="414" spans="1:125">
      <c r="A414" s="12"/>
      <c r="B414" s="12"/>
      <c r="C414" s="12"/>
      <c r="D414" s="12"/>
      <c r="F414" s="12"/>
      <c r="G414" s="12"/>
      <c r="H414" s="9"/>
      <c r="I414" s="12"/>
      <c r="J414" s="32"/>
      <c r="K414" s="32"/>
      <c r="L414" s="12"/>
      <c r="M414" s="12"/>
      <c r="N414" s="12"/>
      <c r="O414" s="12"/>
      <c r="R414" s="13"/>
      <c r="X414" s="170"/>
      <c r="Z414" s="12"/>
      <c r="AA414" s="12"/>
      <c r="AB414" s="12"/>
      <c r="AC414" s="12"/>
      <c r="AD414" s="12"/>
      <c r="AE414" s="13"/>
      <c r="AF414" s="12"/>
      <c r="AG414" s="12"/>
      <c r="AH414" s="13"/>
      <c r="AI414" s="13"/>
      <c r="AJ414" s="13"/>
      <c r="AK414" s="13"/>
      <c r="AL414" s="12"/>
      <c r="AM414" s="12"/>
      <c r="AN414" s="12"/>
      <c r="AO414" s="13"/>
      <c r="AP414" s="12"/>
      <c r="AQ414" s="12"/>
      <c r="AR414" s="12"/>
      <c r="AS414" s="12"/>
      <c r="AT414" s="12"/>
      <c r="AU414" s="12"/>
      <c r="AV414" s="12"/>
      <c r="AW414" s="12"/>
      <c r="AX414" s="12"/>
      <c r="AY414" s="12"/>
      <c r="AZ414" s="12"/>
      <c r="BA414" s="13"/>
      <c r="BB414" s="12"/>
      <c r="BC414" s="12"/>
      <c r="BD414" s="12"/>
      <c r="BE414" s="12"/>
      <c r="BF414" s="12"/>
      <c r="BG414" s="12"/>
      <c r="BH414" s="12"/>
      <c r="BI414" s="12"/>
      <c r="BJ414" s="12"/>
      <c r="BK414" s="12"/>
      <c r="BL414" s="12"/>
      <c r="BM414" s="12"/>
      <c r="BN414" s="12"/>
      <c r="BO414" s="13"/>
      <c r="BP414" s="13"/>
      <c r="BQ414" s="13"/>
      <c r="BR414" s="13"/>
      <c r="BS414" s="12"/>
      <c r="BT414" s="13"/>
      <c r="BU414" s="13"/>
      <c r="BV414" s="12"/>
      <c r="BW414" s="12"/>
      <c r="BX414" s="12"/>
      <c r="BY414" s="12"/>
      <c r="BZ414" s="12"/>
      <c r="CA414" s="13"/>
      <c r="CB414" s="13"/>
      <c r="CC414" s="12"/>
      <c r="CD414" s="13"/>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row>
    <row r="415" spans="1:125">
      <c r="A415" s="12"/>
      <c r="B415" s="12"/>
      <c r="C415" s="12"/>
      <c r="D415" s="12"/>
      <c r="F415" s="12"/>
      <c r="G415" s="12"/>
      <c r="H415" s="9"/>
      <c r="I415" s="12"/>
      <c r="J415" s="32"/>
      <c r="K415" s="32"/>
      <c r="L415" s="12"/>
      <c r="M415" s="12"/>
      <c r="N415" s="12"/>
      <c r="O415" s="12"/>
      <c r="R415" s="13"/>
      <c r="X415" s="170"/>
      <c r="Z415" s="12"/>
      <c r="AA415" s="12"/>
      <c r="AB415" s="12"/>
      <c r="AC415" s="12"/>
      <c r="AD415" s="12"/>
      <c r="AE415" s="13"/>
      <c r="AF415" s="12"/>
      <c r="AG415" s="12"/>
      <c r="AH415" s="13"/>
      <c r="AI415" s="13"/>
      <c r="AJ415" s="13"/>
      <c r="AK415" s="13"/>
      <c r="AL415" s="12"/>
      <c r="AM415" s="12"/>
      <c r="AN415" s="12"/>
      <c r="AO415" s="13"/>
      <c r="AP415" s="12"/>
      <c r="AQ415" s="12"/>
      <c r="AR415" s="12"/>
      <c r="AS415" s="12"/>
      <c r="AT415" s="12"/>
      <c r="AU415" s="12"/>
      <c r="AV415" s="12"/>
      <c r="AW415" s="12"/>
      <c r="AX415" s="12"/>
      <c r="AY415" s="12"/>
      <c r="AZ415" s="12"/>
      <c r="BA415" s="13"/>
      <c r="BB415" s="12"/>
      <c r="BC415" s="12"/>
      <c r="BD415" s="12"/>
      <c r="BE415" s="12"/>
      <c r="BF415" s="12"/>
      <c r="BG415" s="12"/>
      <c r="BH415" s="12"/>
      <c r="BI415" s="12"/>
      <c r="BJ415" s="12"/>
      <c r="BK415" s="12"/>
      <c r="BL415" s="12"/>
      <c r="BM415" s="12"/>
      <c r="BN415" s="12"/>
      <c r="BO415" s="13"/>
      <c r="BP415" s="13"/>
      <c r="BQ415" s="13"/>
      <c r="BR415" s="13"/>
      <c r="BS415" s="12"/>
      <c r="BT415" s="13"/>
      <c r="BU415" s="13"/>
      <c r="BV415" s="12"/>
      <c r="BW415" s="12"/>
      <c r="BX415" s="12"/>
      <c r="BY415" s="12"/>
      <c r="BZ415" s="12"/>
      <c r="CA415" s="13"/>
      <c r="CB415" s="13"/>
      <c r="CC415" s="12"/>
      <c r="CD415" s="13"/>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row>
    <row r="416" spans="1:125">
      <c r="A416" s="12"/>
      <c r="B416" s="12"/>
      <c r="C416" s="12"/>
      <c r="D416" s="12"/>
      <c r="F416" s="12"/>
      <c r="G416" s="12"/>
      <c r="H416" s="9"/>
      <c r="I416" s="12"/>
      <c r="J416" s="32"/>
      <c r="K416" s="32"/>
      <c r="L416" s="12"/>
      <c r="M416" s="12"/>
      <c r="N416" s="12"/>
      <c r="O416" s="12"/>
      <c r="R416" s="13"/>
      <c r="X416" s="170"/>
      <c r="Z416" s="12"/>
      <c r="AA416" s="12"/>
      <c r="AB416" s="12"/>
      <c r="AC416" s="12"/>
      <c r="AD416" s="12"/>
      <c r="AE416" s="13"/>
      <c r="AF416" s="12"/>
      <c r="AG416" s="12"/>
      <c r="AH416" s="13"/>
      <c r="AI416" s="13"/>
      <c r="AJ416" s="13"/>
      <c r="AK416" s="13"/>
      <c r="AL416" s="12"/>
      <c r="AM416" s="12"/>
      <c r="AN416" s="12"/>
      <c r="AO416" s="13"/>
      <c r="AP416" s="12"/>
      <c r="AQ416" s="12"/>
      <c r="AR416" s="12"/>
      <c r="AS416" s="12"/>
      <c r="AT416" s="12"/>
      <c r="AU416" s="12"/>
      <c r="AV416" s="12"/>
      <c r="AW416" s="12"/>
      <c r="AX416" s="12"/>
      <c r="AY416" s="12"/>
      <c r="AZ416" s="12"/>
      <c r="BA416" s="13"/>
      <c r="BB416" s="12"/>
      <c r="BC416" s="12"/>
      <c r="BD416" s="12"/>
      <c r="BE416" s="12"/>
      <c r="BF416" s="12"/>
      <c r="BG416" s="12"/>
      <c r="BH416" s="12"/>
      <c r="BI416" s="12"/>
      <c r="BJ416" s="12"/>
      <c r="BK416" s="12"/>
      <c r="BL416" s="12"/>
      <c r="BM416" s="12"/>
      <c r="BN416" s="12"/>
      <c r="BO416" s="13"/>
      <c r="BP416" s="13"/>
      <c r="BQ416" s="13"/>
      <c r="BR416" s="13"/>
      <c r="BS416" s="12"/>
      <c r="BT416" s="13"/>
      <c r="BU416" s="13"/>
      <c r="BV416" s="12"/>
      <c r="BW416" s="12"/>
      <c r="BX416" s="12"/>
      <c r="BY416" s="12"/>
      <c r="BZ416" s="12"/>
      <c r="CA416" s="13"/>
      <c r="CB416" s="13"/>
      <c r="CC416" s="12"/>
      <c r="CD416" s="13"/>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row>
    <row r="417" spans="1:125">
      <c r="A417" s="12"/>
      <c r="B417" s="12"/>
      <c r="C417" s="12"/>
      <c r="D417" s="12"/>
      <c r="F417" s="12"/>
      <c r="G417" s="12"/>
      <c r="H417" s="9"/>
      <c r="I417" s="12"/>
      <c r="J417" s="32"/>
      <c r="K417" s="32"/>
      <c r="L417" s="12"/>
      <c r="M417" s="12"/>
      <c r="N417" s="12"/>
      <c r="O417" s="12"/>
      <c r="R417" s="13"/>
      <c r="X417" s="170"/>
      <c r="Z417" s="12"/>
      <c r="AA417" s="12"/>
      <c r="AB417" s="12"/>
      <c r="AC417" s="12"/>
      <c r="AD417" s="12"/>
      <c r="AE417" s="13"/>
      <c r="AF417" s="12"/>
      <c r="AG417" s="12"/>
      <c r="AH417" s="13"/>
      <c r="AI417" s="13"/>
      <c r="AJ417" s="13"/>
      <c r="AK417" s="13"/>
      <c r="AL417" s="12"/>
      <c r="AM417" s="12"/>
      <c r="AN417" s="12"/>
      <c r="AO417" s="13"/>
      <c r="AP417" s="12"/>
      <c r="AQ417" s="12"/>
      <c r="AR417" s="12"/>
      <c r="AS417" s="12"/>
      <c r="AT417" s="12"/>
      <c r="AU417" s="12"/>
      <c r="AV417" s="12"/>
      <c r="AW417" s="12"/>
      <c r="AX417" s="12"/>
      <c r="AY417" s="12"/>
      <c r="AZ417" s="12"/>
      <c r="BA417" s="13"/>
      <c r="BB417" s="12"/>
      <c r="BC417" s="12"/>
      <c r="BD417" s="12"/>
      <c r="BE417" s="12"/>
      <c r="BF417" s="12"/>
      <c r="BG417" s="12"/>
      <c r="BH417" s="12"/>
      <c r="BI417" s="12"/>
      <c r="BJ417" s="12"/>
      <c r="BK417" s="12"/>
      <c r="BL417" s="12"/>
      <c r="BM417" s="12"/>
      <c r="BN417" s="12"/>
      <c r="BO417" s="13"/>
      <c r="BP417" s="13"/>
      <c r="BQ417" s="13"/>
      <c r="BR417" s="13"/>
      <c r="BS417" s="12"/>
      <c r="BT417" s="13"/>
      <c r="BU417" s="13"/>
      <c r="BV417" s="12"/>
      <c r="BW417" s="12"/>
      <c r="BX417" s="12"/>
      <c r="BY417" s="12"/>
      <c r="BZ417" s="12"/>
      <c r="CA417" s="13"/>
      <c r="CB417" s="13"/>
      <c r="CC417" s="12"/>
      <c r="CD417" s="13"/>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row>
    <row r="418" spans="1:125">
      <c r="A418" s="12"/>
      <c r="B418" s="12"/>
      <c r="C418" s="12"/>
      <c r="D418" s="12"/>
      <c r="F418" s="12"/>
      <c r="G418" s="12"/>
      <c r="H418" s="9"/>
      <c r="I418" s="12"/>
      <c r="J418" s="32"/>
      <c r="K418" s="32"/>
      <c r="L418" s="12"/>
      <c r="M418" s="12"/>
      <c r="N418" s="12"/>
      <c r="O418" s="12"/>
      <c r="R418" s="13"/>
      <c r="X418" s="170"/>
      <c r="Z418" s="12"/>
      <c r="AA418" s="12"/>
      <c r="AB418" s="12"/>
      <c r="AC418" s="12"/>
      <c r="AD418" s="12"/>
      <c r="AE418" s="13"/>
      <c r="AF418" s="12"/>
      <c r="AG418" s="12"/>
      <c r="AH418" s="13"/>
      <c r="AI418" s="13"/>
      <c r="AJ418" s="13"/>
      <c r="AK418" s="13"/>
      <c r="AL418" s="12"/>
      <c r="AM418" s="12"/>
      <c r="AN418" s="12"/>
      <c r="AO418" s="13"/>
      <c r="AP418" s="12"/>
      <c r="AQ418" s="12"/>
      <c r="AR418" s="12"/>
      <c r="AS418" s="12"/>
      <c r="AT418" s="12"/>
      <c r="AU418" s="12"/>
      <c r="AV418" s="12"/>
      <c r="AW418" s="12"/>
      <c r="AX418" s="12"/>
      <c r="AY418" s="12"/>
      <c r="AZ418" s="12"/>
      <c r="BA418" s="13"/>
      <c r="BB418" s="12"/>
      <c r="BC418" s="12"/>
      <c r="BD418" s="12"/>
      <c r="BE418" s="12"/>
      <c r="BF418" s="12"/>
      <c r="BG418" s="12"/>
      <c r="BH418" s="12"/>
      <c r="BI418" s="12"/>
      <c r="BJ418" s="12"/>
      <c r="BK418" s="12"/>
      <c r="BL418" s="12"/>
      <c r="BM418" s="12"/>
      <c r="BN418" s="12"/>
      <c r="BO418" s="13"/>
      <c r="BP418" s="13"/>
      <c r="BQ418" s="13"/>
      <c r="BR418" s="13"/>
      <c r="BS418" s="12"/>
      <c r="BT418" s="13"/>
      <c r="BU418" s="13"/>
      <c r="BV418" s="12"/>
      <c r="BW418" s="12"/>
      <c r="BX418" s="12"/>
      <c r="BY418" s="12"/>
      <c r="BZ418" s="12"/>
      <c r="CA418" s="13"/>
      <c r="CB418" s="13"/>
      <c r="CC418" s="12"/>
      <c r="CD418" s="13"/>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row>
    <row r="419" spans="1:125">
      <c r="A419" s="12"/>
      <c r="B419" s="12"/>
      <c r="C419" s="12"/>
      <c r="D419" s="12"/>
      <c r="F419" s="12"/>
      <c r="G419" s="12"/>
      <c r="H419" s="9"/>
      <c r="I419" s="12"/>
      <c r="J419" s="32"/>
      <c r="K419" s="32"/>
      <c r="L419" s="12"/>
      <c r="M419" s="12"/>
      <c r="N419" s="12"/>
      <c r="O419" s="12"/>
      <c r="R419" s="13"/>
      <c r="X419" s="170"/>
      <c r="Z419" s="12"/>
      <c r="AA419" s="12"/>
      <c r="AB419" s="12"/>
      <c r="AC419" s="12"/>
      <c r="AD419" s="12"/>
      <c r="AE419" s="13"/>
      <c r="AF419" s="12"/>
      <c r="AG419" s="12"/>
      <c r="AH419" s="13"/>
      <c r="AI419" s="13"/>
      <c r="AJ419" s="13"/>
      <c r="AK419" s="13"/>
      <c r="AL419" s="12"/>
      <c r="AM419" s="12"/>
      <c r="AN419" s="12"/>
      <c r="AO419" s="13"/>
      <c r="AP419" s="12"/>
      <c r="AQ419" s="12"/>
      <c r="AR419" s="12"/>
      <c r="AS419" s="12"/>
      <c r="AT419" s="12"/>
      <c r="AU419" s="12"/>
      <c r="AV419" s="12"/>
      <c r="AW419" s="12"/>
      <c r="AX419" s="12"/>
      <c r="AY419" s="12"/>
      <c r="AZ419" s="12"/>
      <c r="BA419" s="13"/>
      <c r="BB419" s="12"/>
      <c r="BC419" s="12"/>
      <c r="BD419" s="12"/>
      <c r="BE419" s="12"/>
      <c r="BF419" s="12"/>
      <c r="BG419" s="12"/>
      <c r="BH419" s="12"/>
      <c r="BI419" s="12"/>
      <c r="BJ419" s="12"/>
      <c r="BK419" s="12"/>
      <c r="BL419" s="12"/>
      <c r="BM419" s="12"/>
      <c r="BN419" s="12"/>
      <c r="BO419" s="13"/>
      <c r="BP419" s="13"/>
      <c r="BQ419" s="13"/>
      <c r="BR419" s="13"/>
      <c r="BS419" s="12"/>
      <c r="BT419" s="13"/>
      <c r="BU419" s="13"/>
      <c r="BV419" s="12"/>
      <c r="BW419" s="12"/>
      <c r="BX419" s="12"/>
      <c r="BY419" s="12"/>
      <c r="BZ419" s="12"/>
      <c r="CA419" s="13"/>
      <c r="CB419" s="13"/>
      <c r="CC419" s="12"/>
      <c r="CD419" s="13"/>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row>
    <row r="420" spans="1:125">
      <c r="A420" s="12"/>
      <c r="B420" s="12"/>
      <c r="C420" s="12"/>
      <c r="D420" s="12"/>
      <c r="F420" s="12"/>
      <c r="G420" s="12"/>
      <c r="H420" s="9"/>
      <c r="I420" s="12"/>
      <c r="J420" s="32"/>
      <c r="K420" s="32"/>
      <c r="L420" s="12"/>
      <c r="M420" s="12"/>
      <c r="N420" s="12"/>
      <c r="O420" s="12"/>
      <c r="R420" s="13"/>
      <c r="X420" s="170"/>
      <c r="Z420" s="12"/>
      <c r="AA420" s="12"/>
      <c r="AB420" s="12"/>
      <c r="AC420" s="12"/>
      <c r="AD420" s="12"/>
      <c r="AE420" s="13"/>
      <c r="AF420" s="12"/>
      <c r="AG420" s="12"/>
      <c r="AH420" s="13"/>
      <c r="AI420" s="13"/>
      <c r="AJ420" s="13"/>
      <c r="AK420" s="13"/>
      <c r="AL420" s="12"/>
      <c r="AM420" s="12"/>
      <c r="AN420" s="12"/>
      <c r="AO420" s="13"/>
      <c r="AP420" s="12"/>
      <c r="AQ420" s="12"/>
      <c r="AR420" s="12"/>
      <c r="AS420" s="12"/>
      <c r="AT420" s="12"/>
      <c r="AU420" s="12"/>
      <c r="AV420" s="12"/>
      <c r="AW420" s="12"/>
      <c r="AX420" s="12"/>
      <c r="AY420" s="12"/>
      <c r="AZ420" s="12"/>
      <c r="BA420" s="13"/>
      <c r="BB420" s="12"/>
      <c r="BC420" s="12"/>
      <c r="BD420" s="12"/>
      <c r="BE420" s="12"/>
      <c r="BF420" s="12"/>
      <c r="BG420" s="12"/>
      <c r="BH420" s="12"/>
      <c r="BI420" s="12"/>
      <c r="BJ420" s="12"/>
      <c r="BK420" s="12"/>
      <c r="BL420" s="12"/>
      <c r="BM420" s="12"/>
      <c r="BN420" s="12"/>
      <c r="BO420" s="13"/>
      <c r="BP420" s="13"/>
      <c r="BQ420" s="13"/>
      <c r="BR420" s="13"/>
      <c r="BS420" s="12"/>
      <c r="BT420" s="13"/>
      <c r="BU420" s="13"/>
      <c r="BV420" s="12"/>
      <c r="BW420" s="12"/>
      <c r="BX420" s="12"/>
      <c r="BY420" s="12"/>
      <c r="BZ420" s="12"/>
      <c r="CA420" s="13"/>
      <c r="CB420" s="13"/>
      <c r="CC420" s="12"/>
      <c r="CD420" s="13"/>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row>
    <row r="421" spans="1:125">
      <c r="A421" s="12"/>
      <c r="B421" s="12"/>
      <c r="C421" s="12"/>
      <c r="D421" s="12"/>
      <c r="F421" s="12"/>
      <c r="G421" s="12"/>
      <c r="H421" s="9"/>
      <c r="I421" s="12"/>
      <c r="J421" s="32"/>
      <c r="K421" s="32"/>
      <c r="L421" s="12"/>
      <c r="M421" s="12"/>
      <c r="N421" s="12"/>
      <c r="O421" s="12"/>
      <c r="R421" s="13"/>
      <c r="X421" s="170"/>
      <c r="Z421" s="12"/>
      <c r="AA421" s="12"/>
      <c r="AB421" s="12"/>
      <c r="AC421" s="12"/>
      <c r="AD421" s="12"/>
      <c r="AE421" s="13"/>
      <c r="AF421" s="12"/>
      <c r="AG421" s="12"/>
      <c r="AH421" s="13"/>
      <c r="AI421" s="13"/>
      <c r="AJ421" s="13"/>
      <c r="AK421" s="13"/>
      <c r="AL421" s="12"/>
      <c r="AM421" s="12"/>
      <c r="AN421" s="12"/>
      <c r="AO421" s="13"/>
      <c r="AP421" s="12"/>
      <c r="AQ421" s="12"/>
      <c r="AR421" s="12"/>
      <c r="AS421" s="12"/>
      <c r="AT421" s="12"/>
      <c r="AU421" s="12"/>
      <c r="AV421" s="12"/>
      <c r="AW421" s="12"/>
      <c r="AX421" s="12"/>
      <c r="AY421" s="12"/>
      <c r="AZ421" s="12"/>
      <c r="BA421" s="13"/>
      <c r="BB421" s="12"/>
      <c r="BC421" s="12"/>
      <c r="BD421" s="12"/>
      <c r="BE421" s="12"/>
      <c r="BF421" s="12"/>
      <c r="BG421" s="12"/>
      <c r="BH421" s="12"/>
      <c r="BI421" s="12"/>
      <c r="BJ421" s="12"/>
      <c r="BK421" s="12"/>
      <c r="BL421" s="12"/>
      <c r="BM421" s="12"/>
      <c r="BN421" s="12"/>
      <c r="BO421" s="13"/>
      <c r="BP421" s="13"/>
      <c r="BQ421" s="13"/>
      <c r="BR421" s="13"/>
      <c r="BS421" s="12"/>
      <c r="BT421" s="13"/>
      <c r="BU421" s="13"/>
      <c r="BV421" s="12"/>
      <c r="BW421" s="12"/>
      <c r="BX421" s="12"/>
      <c r="BY421" s="12"/>
      <c r="BZ421" s="12"/>
      <c r="CA421" s="13"/>
      <c r="CB421" s="13"/>
      <c r="CC421" s="12"/>
      <c r="CD421" s="13"/>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row>
    <row r="422" spans="1:125">
      <c r="A422" s="12"/>
      <c r="B422" s="12"/>
      <c r="C422" s="12"/>
      <c r="D422" s="12"/>
      <c r="F422" s="12"/>
      <c r="G422" s="12"/>
      <c r="H422" s="9"/>
      <c r="I422" s="12"/>
      <c r="J422" s="32"/>
      <c r="K422" s="32"/>
      <c r="L422" s="12"/>
      <c r="M422" s="12"/>
      <c r="N422" s="12"/>
      <c r="O422" s="12"/>
      <c r="R422" s="13"/>
      <c r="X422" s="170"/>
      <c r="Z422" s="12"/>
      <c r="AA422" s="12"/>
      <c r="AB422" s="12"/>
      <c r="AC422" s="12"/>
      <c r="AD422" s="12"/>
      <c r="AE422" s="13"/>
      <c r="AF422" s="12"/>
      <c r="AG422" s="12"/>
      <c r="AH422" s="13"/>
      <c r="AI422" s="13"/>
      <c r="AJ422" s="13"/>
      <c r="AK422" s="13"/>
      <c r="AL422" s="12"/>
      <c r="AM422" s="12"/>
      <c r="AN422" s="12"/>
      <c r="AO422" s="13"/>
      <c r="AP422" s="12"/>
      <c r="AQ422" s="12"/>
      <c r="AR422" s="12"/>
      <c r="AS422" s="12"/>
      <c r="AT422" s="12"/>
      <c r="AU422" s="12"/>
      <c r="AV422" s="12"/>
      <c r="AW422" s="12"/>
      <c r="AX422" s="12"/>
      <c r="AY422" s="12"/>
      <c r="AZ422" s="12"/>
      <c r="BA422" s="13"/>
      <c r="BB422" s="12"/>
      <c r="BC422" s="12"/>
      <c r="BD422" s="12"/>
      <c r="BE422" s="12"/>
      <c r="BF422" s="12"/>
      <c r="BG422" s="12"/>
      <c r="BH422" s="12"/>
      <c r="BI422" s="12"/>
      <c r="BJ422" s="12"/>
      <c r="BK422" s="12"/>
      <c r="BL422" s="12"/>
      <c r="BM422" s="12"/>
      <c r="BN422" s="12"/>
      <c r="BO422" s="13"/>
      <c r="BP422" s="13"/>
      <c r="BQ422" s="13"/>
      <c r="BR422" s="13"/>
      <c r="BS422" s="12"/>
      <c r="BT422" s="13"/>
      <c r="BU422" s="13"/>
      <c r="BV422" s="12"/>
      <c r="BW422" s="12"/>
      <c r="BX422" s="12"/>
      <c r="BY422" s="12"/>
      <c r="BZ422" s="12"/>
      <c r="CA422" s="13"/>
      <c r="CB422" s="13"/>
      <c r="CC422" s="12"/>
      <c r="CD422" s="13"/>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row>
    <row r="423" spans="1:125">
      <c r="A423" s="12"/>
      <c r="B423" s="12"/>
      <c r="C423" s="12"/>
      <c r="D423" s="12"/>
      <c r="F423" s="12"/>
      <c r="G423" s="12"/>
      <c r="H423" s="9"/>
      <c r="I423" s="12"/>
      <c r="J423" s="32"/>
      <c r="K423" s="32"/>
      <c r="L423" s="12"/>
      <c r="M423" s="12"/>
      <c r="N423" s="12"/>
      <c r="O423" s="12"/>
      <c r="R423" s="13"/>
      <c r="X423" s="170"/>
      <c r="Z423" s="12"/>
      <c r="AA423" s="12"/>
      <c r="AB423" s="12"/>
      <c r="AC423" s="12"/>
      <c r="AD423" s="12"/>
      <c r="AE423" s="13"/>
      <c r="AF423" s="12"/>
      <c r="AG423" s="12"/>
      <c r="AH423" s="13"/>
      <c r="AI423" s="13"/>
      <c r="AJ423" s="13"/>
      <c r="AK423" s="13"/>
      <c r="AL423" s="12"/>
      <c r="AM423" s="12"/>
      <c r="AN423" s="12"/>
      <c r="AO423" s="13"/>
      <c r="AP423" s="12"/>
      <c r="AQ423" s="12"/>
      <c r="AR423" s="12"/>
      <c r="AS423" s="12"/>
      <c r="AT423" s="12"/>
      <c r="AU423" s="12"/>
      <c r="AV423" s="12"/>
      <c r="AW423" s="12"/>
      <c r="AX423" s="12"/>
      <c r="AY423" s="12"/>
      <c r="AZ423" s="12"/>
      <c r="BA423" s="13"/>
      <c r="BB423" s="12"/>
      <c r="BC423" s="12"/>
      <c r="BD423" s="12"/>
      <c r="BE423" s="12"/>
      <c r="BF423" s="12"/>
      <c r="BG423" s="12"/>
      <c r="BH423" s="12"/>
      <c r="BI423" s="12"/>
      <c r="BJ423" s="12"/>
      <c r="BK423" s="12"/>
      <c r="BL423" s="12"/>
      <c r="BM423" s="12"/>
      <c r="BN423" s="12"/>
      <c r="BO423" s="13"/>
      <c r="BP423" s="13"/>
      <c r="BQ423" s="13"/>
      <c r="BR423" s="13"/>
      <c r="BS423" s="12"/>
      <c r="BT423" s="13"/>
      <c r="BU423" s="13"/>
      <c r="BV423" s="12"/>
      <c r="BW423" s="12"/>
      <c r="BX423" s="12"/>
      <c r="BY423" s="12"/>
      <c r="BZ423" s="12"/>
      <c r="CA423" s="13"/>
      <c r="CB423" s="13"/>
      <c r="CC423" s="12"/>
      <c r="CD423" s="13"/>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row>
    <row r="424" spans="1:125">
      <c r="A424" s="12"/>
      <c r="B424" s="12"/>
      <c r="C424" s="12"/>
      <c r="D424" s="12"/>
      <c r="F424" s="12"/>
      <c r="G424" s="12"/>
      <c r="H424" s="9"/>
      <c r="I424" s="12"/>
      <c r="J424" s="32"/>
      <c r="K424" s="32"/>
      <c r="L424" s="12"/>
      <c r="M424" s="12"/>
      <c r="N424" s="12"/>
      <c r="O424" s="12"/>
      <c r="R424" s="13"/>
      <c r="X424" s="170"/>
      <c r="Z424" s="12"/>
      <c r="AA424" s="12"/>
      <c r="AB424" s="12"/>
      <c r="AC424" s="12"/>
      <c r="AD424" s="12"/>
      <c r="AE424" s="13"/>
      <c r="AF424" s="12"/>
      <c r="AG424" s="12"/>
      <c r="AH424" s="13"/>
      <c r="AI424" s="13"/>
      <c r="AJ424" s="13"/>
      <c r="AK424" s="13"/>
      <c r="AL424" s="12"/>
      <c r="AM424" s="12"/>
      <c r="AN424" s="12"/>
      <c r="AO424" s="13"/>
      <c r="AP424" s="12"/>
      <c r="AQ424" s="12"/>
      <c r="AR424" s="12"/>
      <c r="AS424" s="12"/>
      <c r="AT424" s="12"/>
      <c r="AU424" s="12"/>
      <c r="AV424" s="12"/>
      <c r="AW424" s="12"/>
      <c r="AX424" s="12"/>
      <c r="AY424" s="12"/>
      <c r="AZ424" s="12"/>
      <c r="BA424" s="13"/>
      <c r="BB424" s="12"/>
      <c r="BC424" s="12"/>
      <c r="BD424" s="12"/>
      <c r="BE424" s="12"/>
      <c r="BF424" s="12"/>
      <c r="BG424" s="12"/>
      <c r="BH424" s="12"/>
      <c r="BI424" s="12"/>
      <c r="BJ424" s="12"/>
      <c r="BK424" s="12"/>
      <c r="BL424" s="12"/>
      <c r="BM424" s="12"/>
      <c r="BN424" s="12"/>
      <c r="BO424" s="13"/>
      <c r="BP424" s="13"/>
      <c r="BQ424" s="13"/>
      <c r="BR424" s="13"/>
      <c r="BS424" s="12"/>
      <c r="BT424" s="13"/>
      <c r="BU424" s="13"/>
      <c r="BV424" s="12"/>
      <c r="BW424" s="12"/>
      <c r="BX424" s="12"/>
      <c r="BY424" s="12"/>
      <c r="BZ424" s="12"/>
      <c r="CA424" s="13"/>
      <c r="CB424" s="13"/>
      <c r="CC424" s="12"/>
      <c r="CD424" s="13"/>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row>
    <row r="425" spans="1:125">
      <c r="A425" s="12"/>
      <c r="B425" s="12"/>
      <c r="C425" s="12"/>
      <c r="D425" s="12"/>
      <c r="F425" s="12"/>
      <c r="G425" s="12"/>
      <c r="H425" s="9"/>
      <c r="I425" s="12"/>
      <c r="J425" s="32"/>
      <c r="K425" s="32"/>
      <c r="L425" s="12"/>
      <c r="M425" s="12"/>
      <c r="N425" s="12"/>
      <c r="O425" s="12"/>
      <c r="R425" s="13"/>
      <c r="X425" s="170"/>
      <c r="Z425" s="12"/>
      <c r="AA425" s="12"/>
      <c r="AB425" s="12"/>
      <c r="AC425" s="12"/>
      <c r="AD425" s="12"/>
      <c r="AE425" s="13"/>
      <c r="AF425" s="12"/>
      <c r="AG425" s="12"/>
      <c r="AH425" s="13"/>
      <c r="AI425" s="13"/>
      <c r="AJ425" s="13"/>
      <c r="AK425" s="13"/>
      <c r="AL425" s="12"/>
      <c r="AM425" s="12"/>
      <c r="AN425" s="12"/>
      <c r="AO425" s="13"/>
      <c r="AP425" s="12"/>
      <c r="AQ425" s="12"/>
      <c r="AR425" s="12"/>
      <c r="AS425" s="12"/>
      <c r="AT425" s="12"/>
      <c r="AU425" s="12"/>
      <c r="AV425" s="12"/>
      <c r="AW425" s="12"/>
      <c r="AX425" s="12"/>
      <c r="AY425" s="12"/>
      <c r="AZ425" s="12"/>
      <c r="BA425" s="13"/>
      <c r="BB425" s="12"/>
      <c r="BC425" s="12"/>
      <c r="BD425" s="12"/>
      <c r="BE425" s="12"/>
      <c r="BF425" s="12"/>
      <c r="BG425" s="12"/>
      <c r="BH425" s="12"/>
      <c r="BI425" s="12"/>
      <c r="BJ425" s="12"/>
      <c r="BK425" s="12"/>
      <c r="BL425" s="12"/>
      <c r="BM425" s="12"/>
      <c r="BN425" s="12"/>
      <c r="BO425" s="13"/>
      <c r="BP425" s="13"/>
      <c r="BQ425" s="13"/>
      <c r="BR425" s="13"/>
      <c r="BS425" s="12"/>
      <c r="BT425" s="13"/>
      <c r="BU425" s="13"/>
      <c r="BV425" s="12"/>
      <c r="BW425" s="12"/>
      <c r="BX425" s="12"/>
      <c r="BY425" s="12"/>
      <c r="BZ425" s="12"/>
      <c r="CA425" s="13"/>
      <c r="CB425" s="13"/>
      <c r="CC425" s="12"/>
      <c r="CD425" s="13"/>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row>
    <row r="426" spans="1:125">
      <c r="A426" s="12"/>
      <c r="B426" s="12"/>
      <c r="C426" s="12"/>
      <c r="D426" s="12"/>
      <c r="F426" s="12"/>
      <c r="G426" s="12"/>
      <c r="H426" s="9"/>
      <c r="I426" s="12"/>
      <c r="J426" s="32"/>
      <c r="K426" s="32"/>
      <c r="L426" s="12"/>
      <c r="M426" s="12"/>
      <c r="N426" s="12"/>
      <c r="O426" s="12"/>
      <c r="R426" s="13"/>
      <c r="X426" s="170"/>
      <c r="Z426" s="12"/>
      <c r="AA426" s="12"/>
      <c r="AB426" s="12"/>
      <c r="AC426" s="12"/>
      <c r="AD426" s="12"/>
      <c r="AE426" s="13"/>
      <c r="AF426" s="12"/>
      <c r="AG426" s="12"/>
      <c r="AH426" s="13"/>
      <c r="AI426" s="13"/>
      <c r="AJ426" s="13"/>
      <c r="AK426" s="13"/>
      <c r="AL426" s="12"/>
      <c r="AM426" s="12"/>
      <c r="AN426" s="12"/>
      <c r="AO426" s="13"/>
      <c r="AP426" s="12"/>
      <c r="AQ426" s="12"/>
      <c r="AR426" s="12"/>
      <c r="AS426" s="12"/>
      <c r="AT426" s="12"/>
      <c r="AU426" s="12"/>
      <c r="AV426" s="12"/>
      <c r="AW426" s="12"/>
      <c r="AX426" s="12"/>
      <c r="AY426" s="12"/>
      <c r="AZ426" s="12"/>
      <c r="BA426" s="13"/>
      <c r="BB426" s="12"/>
      <c r="BC426" s="12"/>
      <c r="BD426" s="12"/>
      <c r="BE426" s="12"/>
      <c r="BF426" s="12"/>
      <c r="BG426" s="12"/>
      <c r="BH426" s="12"/>
      <c r="BI426" s="12"/>
      <c r="BJ426" s="12"/>
      <c r="BK426" s="12"/>
      <c r="BL426" s="12"/>
      <c r="BM426" s="12"/>
      <c r="BN426" s="12"/>
      <c r="BO426" s="13"/>
      <c r="BP426" s="13"/>
      <c r="BQ426" s="13"/>
      <c r="BR426" s="13"/>
      <c r="BS426" s="12"/>
      <c r="BT426" s="13"/>
      <c r="BU426" s="13"/>
      <c r="BV426" s="12"/>
      <c r="BW426" s="12"/>
      <c r="BX426" s="12"/>
      <c r="BY426" s="12"/>
      <c r="BZ426" s="12"/>
      <c r="CA426" s="13"/>
      <c r="CB426" s="13"/>
      <c r="CC426" s="12"/>
      <c r="CD426" s="13"/>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row>
    <row r="427" spans="1:125">
      <c r="A427" s="12"/>
      <c r="B427" s="12"/>
      <c r="C427" s="12"/>
      <c r="D427" s="12"/>
      <c r="F427" s="12"/>
      <c r="G427" s="12"/>
      <c r="H427" s="9"/>
      <c r="I427" s="12"/>
      <c r="J427" s="32"/>
      <c r="K427" s="32"/>
      <c r="L427" s="12"/>
      <c r="M427" s="12"/>
      <c r="N427" s="12"/>
      <c r="O427" s="12"/>
      <c r="R427" s="13"/>
      <c r="X427" s="170"/>
      <c r="Z427" s="12"/>
      <c r="AA427" s="12"/>
      <c r="AB427" s="12"/>
      <c r="AC427" s="12"/>
      <c r="AD427" s="12"/>
      <c r="AE427" s="13"/>
      <c r="AF427" s="12"/>
      <c r="AG427" s="12"/>
      <c r="AH427" s="13"/>
      <c r="AI427" s="13"/>
      <c r="AJ427" s="13"/>
      <c r="AK427" s="13"/>
      <c r="AL427" s="12"/>
      <c r="AM427" s="12"/>
      <c r="AN427" s="12"/>
      <c r="AO427" s="13"/>
      <c r="AP427" s="12"/>
      <c r="AQ427" s="12"/>
      <c r="AR427" s="12"/>
      <c r="AS427" s="12"/>
      <c r="AT427" s="12"/>
      <c r="AU427" s="12"/>
      <c r="AV427" s="12"/>
      <c r="AW427" s="12"/>
      <c r="AX427" s="12"/>
      <c r="AY427" s="12"/>
      <c r="AZ427" s="12"/>
      <c r="BA427" s="13"/>
      <c r="BB427" s="12"/>
      <c r="BC427" s="12"/>
      <c r="BD427" s="12"/>
      <c r="BE427" s="12"/>
      <c r="BF427" s="12"/>
      <c r="BG427" s="12"/>
      <c r="BH427" s="12"/>
      <c r="BI427" s="12"/>
      <c r="BJ427" s="12"/>
      <c r="BK427" s="12"/>
      <c r="BL427" s="12"/>
      <c r="BM427" s="12"/>
      <c r="BN427" s="12"/>
      <c r="BO427" s="13"/>
      <c r="BP427" s="13"/>
      <c r="BQ427" s="13"/>
      <c r="BR427" s="13"/>
      <c r="BS427" s="12"/>
      <c r="BT427" s="13"/>
      <c r="BU427" s="13"/>
      <c r="BV427" s="12"/>
      <c r="BW427" s="12"/>
      <c r="BX427" s="12"/>
      <c r="BY427" s="12"/>
      <c r="BZ427" s="12"/>
      <c r="CA427" s="13"/>
      <c r="CB427" s="13"/>
      <c r="CC427" s="12"/>
      <c r="CD427" s="13"/>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row>
    <row r="428" spans="1:125">
      <c r="A428" s="12"/>
      <c r="B428" s="12"/>
      <c r="C428" s="12"/>
      <c r="D428" s="12"/>
      <c r="F428" s="12"/>
      <c r="G428" s="12"/>
      <c r="H428" s="9"/>
      <c r="I428" s="12"/>
      <c r="J428" s="32"/>
      <c r="K428" s="32"/>
      <c r="L428" s="12"/>
      <c r="M428" s="12"/>
      <c r="N428" s="12"/>
      <c r="O428" s="12"/>
      <c r="R428" s="13"/>
      <c r="X428" s="170"/>
      <c r="Z428" s="12"/>
      <c r="AA428" s="12"/>
      <c r="AB428" s="12"/>
      <c r="AC428" s="12"/>
      <c r="AD428" s="12"/>
      <c r="AE428" s="13"/>
      <c r="AF428" s="12"/>
      <c r="AG428" s="12"/>
      <c r="AH428" s="13"/>
      <c r="AI428" s="13"/>
      <c r="AJ428" s="13"/>
      <c r="AK428" s="13"/>
      <c r="AL428" s="12"/>
      <c r="AM428" s="12"/>
      <c r="AN428" s="12"/>
      <c r="AO428" s="13"/>
      <c r="AP428" s="12"/>
      <c r="AQ428" s="12"/>
      <c r="AR428" s="12"/>
      <c r="AS428" s="12"/>
      <c r="AT428" s="12"/>
      <c r="AU428" s="12"/>
      <c r="AV428" s="12"/>
      <c r="AW428" s="12"/>
      <c r="AX428" s="12"/>
      <c r="AY428" s="12"/>
      <c r="AZ428" s="12"/>
      <c r="BA428" s="13"/>
      <c r="BB428" s="12"/>
      <c r="BC428" s="12"/>
      <c r="BD428" s="12"/>
      <c r="BE428" s="12"/>
      <c r="BF428" s="12"/>
      <c r="BG428" s="12"/>
      <c r="BH428" s="12"/>
      <c r="BI428" s="12"/>
      <c r="BJ428" s="12"/>
      <c r="BK428" s="12"/>
      <c r="BL428" s="12"/>
      <c r="BM428" s="12"/>
      <c r="BN428" s="12"/>
      <c r="BO428" s="13"/>
      <c r="BP428" s="13"/>
      <c r="BQ428" s="13"/>
      <c r="BR428" s="13"/>
      <c r="BS428" s="12"/>
      <c r="BT428" s="13"/>
      <c r="BU428" s="13"/>
      <c r="BV428" s="12"/>
      <c r="BW428" s="12"/>
      <c r="BX428" s="12"/>
      <c r="BY428" s="12"/>
      <c r="BZ428" s="12"/>
      <c r="CA428" s="13"/>
      <c r="CB428" s="13"/>
      <c r="CC428" s="12"/>
      <c r="CD428" s="13"/>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row>
    <row r="429" spans="1:125">
      <c r="A429" s="12"/>
      <c r="B429" s="12"/>
      <c r="C429" s="12"/>
      <c r="D429" s="12"/>
      <c r="F429" s="12"/>
      <c r="G429" s="12"/>
      <c r="H429" s="9"/>
      <c r="I429" s="12"/>
      <c r="J429" s="32"/>
      <c r="K429" s="32"/>
      <c r="L429" s="12"/>
      <c r="M429" s="12"/>
      <c r="N429" s="12"/>
      <c r="O429" s="12"/>
      <c r="R429" s="13"/>
      <c r="X429" s="170"/>
      <c r="Z429" s="12"/>
      <c r="AA429" s="12"/>
      <c r="AB429" s="12"/>
      <c r="AC429" s="12"/>
      <c r="AD429" s="12"/>
      <c r="AE429" s="13"/>
      <c r="AF429" s="12"/>
      <c r="AG429" s="12"/>
      <c r="AH429" s="13"/>
      <c r="AI429" s="13"/>
      <c r="AJ429" s="13"/>
      <c r="AK429" s="13"/>
      <c r="AL429" s="12"/>
      <c r="AM429" s="12"/>
      <c r="AN429" s="12"/>
      <c r="AO429" s="13"/>
      <c r="AP429" s="12"/>
      <c r="AQ429" s="12"/>
      <c r="AR429" s="12"/>
      <c r="AS429" s="12"/>
      <c r="AT429" s="12"/>
      <c r="AU429" s="12"/>
      <c r="AV429" s="12"/>
      <c r="AW429" s="12"/>
      <c r="AX429" s="12"/>
      <c r="AY429" s="12"/>
      <c r="AZ429" s="12"/>
      <c r="BA429" s="13"/>
      <c r="BB429" s="12"/>
      <c r="BC429" s="12"/>
      <c r="BD429" s="12"/>
      <c r="BE429" s="12"/>
      <c r="BF429" s="12"/>
      <c r="BG429" s="12"/>
      <c r="BH429" s="12"/>
      <c r="BI429" s="12"/>
      <c r="BJ429" s="12"/>
      <c r="BK429" s="12"/>
      <c r="BL429" s="12"/>
      <c r="BM429" s="12"/>
      <c r="BN429" s="12"/>
      <c r="BO429" s="13"/>
      <c r="BP429" s="13"/>
      <c r="BQ429" s="13"/>
      <c r="BR429" s="13"/>
      <c r="BS429" s="12"/>
      <c r="BT429" s="13"/>
      <c r="BU429" s="13"/>
      <c r="BV429" s="12"/>
      <c r="BW429" s="12"/>
      <c r="BX429" s="12"/>
      <c r="BY429" s="12"/>
      <c r="BZ429" s="12"/>
      <c r="CA429" s="13"/>
      <c r="CB429" s="13"/>
      <c r="CC429" s="12"/>
      <c r="CD429" s="13"/>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row>
    <row r="430" spans="1:125">
      <c r="A430" s="12"/>
      <c r="B430" s="12"/>
      <c r="C430" s="12"/>
      <c r="D430" s="12"/>
      <c r="F430" s="12"/>
      <c r="G430" s="12"/>
      <c r="H430" s="9"/>
      <c r="I430" s="12"/>
      <c r="J430" s="32"/>
      <c r="K430" s="32"/>
      <c r="L430" s="12"/>
      <c r="M430" s="12"/>
      <c r="N430" s="12"/>
      <c r="O430" s="12"/>
      <c r="R430" s="13"/>
      <c r="X430" s="170"/>
      <c r="Z430" s="12"/>
      <c r="AA430" s="12"/>
      <c r="AB430" s="12"/>
      <c r="AC430" s="12"/>
      <c r="AD430" s="12"/>
      <c r="AE430" s="13"/>
      <c r="AF430" s="12"/>
      <c r="AG430" s="12"/>
      <c r="AH430" s="13"/>
      <c r="AI430" s="13"/>
      <c r="AJ430" s="13"/>
      <c r="AK430" s="13"/>
      <c r="AL430" s="12"/>
      <c r="AM430" s="12"/>
      <c r="AN430" s="12"/>
      <c r="AO430" s="13"/>
      <c r="AP430" s="12"/>
      <c r="AQ430" s="12"/>
      <c r="AR430" s="12"/>
      <c r="AS430" s="12"/>
      <c r="AT430" s="12"/>
      <c r="AU430" s="12"/>
      <c r="AV430" s="12"/>
      <c r="AW430" s="12"/>
      <c r="AX430" s="12"/>
      <c r="AY430" s="12"/>
      <c r="AZ430" s="12"/>
      <c r="BA430" s="13"/>
      <c r="BB430" s="12"/>
      <c r="BC430" s="12"/>
      <c r="BD430" s="12"/>
      <c r="BE430" s="12"/>
      <c r="BF430" s="12"/>
      <c r="BG430" s="12"/>
      <c r="BH430" s="12"/>
      <c r="BI430" s="12"/>
      <c r="BJ430" s="12"/>
      <c r="BK430" s="12"/>
      <c r="BL430" s="12"/>
      <c r="BM430" s="12"/>
      <c r="BN430" s="12"/>
      <c r="BO430" s="13"/>
      <c r="BP430" s="13"/>
      <c r="BQ430" s="13"/>
      <c r="BR430" s="13"/>
      <c r="BS430" s="12"/>
      <c r="BT430" s="13"/>
      <c r="BU430" s="13"/>
      <c r="BV430" s="12"/>
      <c r="BW430" s="12"/>
      <c r="BX430" s="12"/>
      <c r="BY430" s="12"/>
      <c r="BZ430" s="12"/>
      <c r="CA430" s="13"/>
      <c r="CB430" s="13"/>
      <c r="CC430" s="12"/>
      <c r="CD430" s="13"/>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row>
    <row r="431" spans="1:125">
      <c r="A431" s="12"/>
      <c r="B431" s="12"/>
      <c r="C431" s="12"/>
      <c r="D431" s="12"/>
      <c r="F431" s="12"/>
      <c r="G431" s="12"/>
      <c r="H431" s="9"/>
      <c r="I431" s="12"/>
      <c r="J431" s="32"/>
      <c r="K431" s="32"/>
      <c r="L431" s="12"/>
      <c r="M431" s="12"/>
      <c r="N431" s="12"/>
      <c r="O431" s="12"/>
      <c r="R431" s="13"/>
      <c r="X431" s="170"/>
      <c r="Z431" s="12"/>
      <c r="AA431" s="12"/>
      <c r="AB431" s="12"/>
      <c r="AC431" s="12"/>
      <c r="AD431" s="12"/>
      <c r="AE431" s="13"/>
      <c r="AF431" s="12"/>
      <c r="AG431" s="12"/>
      <c r="AH431" s="13"/>
      <c r="AI431" s="13"/>
      <c r="AJ431" s="13"/>
      <c r="AK431" s="13"/>
      <c r="AL431" s="12"/>
      <c r="AM431" s="12"/>
      <c r="AN431" s="12"/>
      <c r="AO431" s="13"/>
      <c r="AP431" s="12"/>
      <c r="AQ431" s="12"/>
      <c r="AR431" s="12"/>
      <c r="AS431" s="12"/>
      <c r="AT431" s="12"/>
      <c r="AU431" s="12"/>
      <c r="AV431" s="12"/>
      <c r="AW431" s="12"/>
      <c r="AX431" s="12"/>
      <c r="AY431" s="12"/>
      <c r="AZ431" s="12"/>
      <c r="BA431" s="13"/>
      <c r="BB431" s="12"/>
      <c r="BC431" s="12"/>
      <c r="BD431" s="12"/>
      <c r="BE431" s="12"/>
      <c r="BF431" s="12"/>
      <c r="BG431" s="12"/>
      <c r="BH431" s="12"/>
      <c r="BI431" s="12"/>
      <c r="BJ431" s="12"/>
      <c r="BK431" s="12"/>
      <c r="BL431" s="12"/>
      <c r="BM431" s="12"/>
      <c r="BN431" s="12"/>
      <c r="BO431" s="13"/>
      <c r="BP431" s="13"/>
      <c r="BQ431" s="13"/>
      <c r="BR431" s="13"/>
      <c r="BS431" s="12"/>
      <c r="BT431" s="13"/>
      <c r="BU431" s="13"/>
      <c r="BV431" s="12"/>
      <c r="BW431" s="12"/>
      <c r="BX431" s="12"/>
      <c r="BY431" s="12"/>
      <c r="BZ431" s="12"/>
      <c r="CA431" s="13"/>
      <c r="CB431" s="13"/>
      <c r="CC431" s="12"/>
      <c r="CD431" s="13"/>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row>
    <row r="432" spans="1:125">
      <c r="A432" s="12"/>
      <c r="B432" s="12"/>
      <c r="C432" s="12"/>
      <c r="D432" s="12"/>
      <c r="F432" s="12"/>
      <c r="G432" s="12"/>
      <c r="H432" s="9"/>
      <c r="I432" s="12"/>
      <c r="J432" s="32"/>
      <c r="K432" s="32"/>
      <c r="L432" s="12"/>
      <c r="M432" s="12"/>
      <c r="N432" s="12"/>
      <c r="O432" s="12"/>
      <c r="R432" s="13"/>
      <c r="X432" s="170"/>
      <c r="Z432" s="12"/>
      <c r="AA432" s="12"/>
      <c r="AB432" s="12"/>
      <c r="AC432" s="12"/>
      <c r="AD432" s="12"/>
      <c r="AE432" s="13"/>
      <c r="AF432" s="12"/>
      <c r="AG432" s="12"/>
      <c r="AH432" s="13"/>
      <c r="AI432" s="13"/>
      <c r="AJ432" s="13"/>
      <c r="AK432" s="13"/>
      <c r="AL432" s="12"/>
      <c r="AM432" s="12"/>
      <c r="AN432" s="12"/>
      <c r="AO432" s="13"/>
      <c r="AP432" s="12"/>
      <c r="AQ432" s="12"/>
      <c r="AR432" s="12"/>
      <c r="AS432" s="12"/>
      <c r="AT432" s="12"/>
      <c r="AU432" s="12"/>
      <c r="AV432" s="12"/>
      <c r="AW432" s="12"/>
      <c r="AX432" s="12"/>
      <c r="AY432" s="12"/>
      <c r="AZ432" s="12"/>
      <c r="BA432" s="13"/>
      <c r="BB432" s="12"/>
      <c r="BC432" s="12"/>
      <c r="BD432" s="12"/>
      <c r="BE432" s="12"/>
      <c r="BF432" s="12"/>
      <c r="BG432" s="12"/>
      <c r="BH432" s="12"/>
      <c r="BI432" s="12"/>
      <c r="BJ432" s="12"/>
      <c r="BK432" s="12"/>
      <c r="BL432" s="12"/>
      <c r="BM432" s="12"/>
      <c r="BN432" s="12"/>
      <c r="BO432" s="13"/>
      <c r="BP432" s="13"/>
      <c r="BQ432" s="13"/>
      <c r="BR432" s="13"/>
      <c r="BS432" s="12"/>
      <c r="BT432" s="13"/>
      <c r="BU432" s="13"/>
      <c r="BV432" s="12"/>
      <c r="BW432" s="12"/>
      <c r="BX432" s="12"/>
      <c r="BY432" s="12"/>
      <c r="BZ432" s="12"/>
      <c r="CA432" s="13"/>
      <c r="CB432" s="13"/>
      <c r="CC432" s="12"/>
      <c r="CD432" s="13"/>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row>
    <row r="433" spans="1:125">
      <c r="A433" s="12"/>
      <c r="B433" s="12"/>
      <c r="C433" s="12"/>
      <c r="D433" s="12"/>
      <c r="F433" s="12"/>
      <c r="G433" s="12"/>
      <c r="H433" s="9"/>
      <c r="I433" s="12"/>
      <c r="J433" s="32"/>
      <c r="K433" s="32"/>
      <c r="L433" s="12"/>
      <c r="M433" s="12"/>
      <c r="N433" s="12"/>
      <c r="O433" s="12"/>
      <c r="R433" s="13"/>
      <c r="X433" s="170"/>
      <c r="Z433" s="12"/>
      <c r="AA433" s="12"/>
      <c r="AB433" s="12"/>
      <c r="AC433" s="12"/>
      <c r="AD433" s="12"/>
      <c r="AE433" s="13"/>
      <c r="AF433" s="12"/>
      <c r="AG433" s="12"/>
      <c r="AH433" s="13"/>
      <c r="AI433" s="13"/>
      <c r="AJ433" s="13"/>
      <c r="AK433" s="13"/>
      <c r="AL433" s="12"/>
      <c r="AM433" s="12"/>
      <c r="AN433" s="12"/>
      <c r="AO433" s="13"/>
      <c r="AP433" s="12"/>
      <c r="AQ433" s="12"/>
      <c r="AR433" s="12"/>
      <c r="AS433" s="12"/>
      <c r="AT433" s="12"/>
      <c r="AU433" s="12"/>
      <c r="AV433" s="12"/>
      <c r="AW433" s="12"/>
      <c r="AX433" s="12"/>
      <c r="AY433" s="12"/>
      <c r="AZ433" s="12"/>
      <c r="BA433" s="13"/>
      <c r="BB433" s="12"/>
      <c r="BC433" s="12"/>
      <c r="BD433" s="12"/>
      <c r="BE433" s="12"/>
      <c r="BF433" s="12"/>
      <c r="BG433" s="12"/>
      <c r="BH433" s="12"/>
      <c r="BI433" s="12"/>
      <c r="BJ433" s="12"/>
      <c r="BK433" s="12"/>
      <c r="BL433" s="12"/>
      <c r="BM433" s="12"/>
      <c r="BN433" s="12"/>
      <c r="BO433" s="13"/>
      <c r="BP433" s="13"/>
      <c r="BQ433" s="13"/>
      <c r="BR433" s="13"/>
      <c r="BS433" s="12"/>
      <c r="BT433" s="13"/>
      <c r="BU433" s="13"/>
      <c r="BV433" s="12"/>
      <c r="BW433" s="12"/>
      <c r="BX433" s="12"/>
      <c r="BY433" s="12"/>
      <c r="BZ433" s="12"/>
      <c r="CA433" s="13"/>
      <c r="CB433" s="13"/>
      <c r="CC433" s="12"/>
      <c r="CD433" s="13"/>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row>
    <row r="434" spans="1:125">
      <c r="A434" s="12"/>
      <c r="B434" s="12"/>
      <c r="C434" s="12"/>
      <c r="D434" s="12"/>
      <c r="F434" s="12"/>
      <c r="G434" s="12"/>
      <c r="H434" s="9"/>
      <c r="I434" s="12"/>
      <c r="J434" s="32"/>
      <c r="K434" s="32"/>
      <c r="L434" s="12"/>
      <c r="M434" s="12"/>
      <c r="N434" s="12"/>
      <c r="O434" s="12"/>
      <c r="R434" s="13"/>
      <c r="X434" s="170"/>
      <c r="Z434" s="12"/>
      <c r="AA434" s="12"/>
      <c r="AB434" s="12"/>
      <c r="AC434" s="12"/>
      <c r="AD434" s="12"/>
      <c r="AE434" s="13"/>
      <c r="AF434" s="12"/>
      <c r="AG434" s="12"/>
      <c r="AH434" s="13"/>
      <c r="AI434" s="13"/>
      <c r="AJ434" s="13"/>
      <c r="AK434" s="13"/>
      <c r="AL434" s="12"/>
      <c r="AM434" s="12"/>
      <c r="AN434" s="12"/>
      <c r="AO434" s="13"/>
      <c r="AP434" s="12"/>
      <c r="AQ434" s="12"/>
      <c r="AR434" s="12"/>
      <c r="AS434" s="12"/>
      <c r="AT434" s="12"/>
      <c r="AU434" s="12"/>
      <c r="AV434" s="12"/>
      <c r="AW434" s="12"/>
      <c r="AX434" s="12"/>
      <c r="AY434" s="12"/>
      <c r="AZ434" s="12"/>
      <c r="BA434" s="13"/>
      <c r="BB434" s="12"/>
      <c r="BC434" s="12"/>
      <c r="BD434" s="12"/>
      <c r="BE434" s="12"/>
      <c r="BF434" s="12"/>
      <c r="BG434" s="12"/>
      <c r="BH434" s="12"/>
      <c r="BI434" s="12"/>
      <c r="BJ434" s="12"/>
      <c r="BK434" s="12"/>
      <c r="BL434" s="12"/>
      <c r="BM434" s="12"/>
      <c r="BN434" s="12"/>
      <c r="BO434" s="13"/>
      <c r="BP434" s="13"/>
      <c r="BQ434" s="13"/>
      <c r="BR434" s="13"/>
      <c r="BS434" s="12"/>
      <c r="BT434" s="13"/>
      <c r="BU434" s="13"/>
      <c r="BV434" s="12"/>
      <c r="BW434" s="12"/>
      <c r="BX434" s="12"/>
      <c r="BY434" s="12"/>
      <c r="BZ434" s="12"/>
      <c r="CA434" s="13"/>
      <c r="CB434" s="13"/>
      <c r="CC434" s="12"/>
      <c r="CD434" s="13"/>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row>
    <row r="435" spans="1:125">
      <c r="A435" s="12"/>
      <c r="B435" s="12"/>
      <c r="C435" s="12"/>
      <c r="D435" s="12"/>
      <c r="F435" s="12"/>
      <c r="G435" s="12"/>
      <c r="H435" s="9"/>
      <c r="I435" s="12"/>
      <c r="J435" s="32"/>
      <c r="K435" s="32"/>
      <c r="L435" s="12"/>
      <c r="M435" s="12"/>
      <c r="N435" s="12"/>
      <c r="O435" s="12"/>
      <c r="R435" s="13"/>
      <c r="X435" s="170"/>
      <c r="Z435" s="12"/>
      <c r="AA435" s="12"/>
      <c r="AB435" s="12"/>
      <c r="AC435" s="12"/>
      <c r="AD435" s="12"/>
      <c r="AE435" s="13"/>
      <c r="AF435" s="12"/>
      <c r="AG435" s="12"/>
      <c r="AH435" s="13"/>
      <c r="AI435" s="13"/>
      <c r="AJ435" s="13"/>
      <c r="AK435" s="13"/>
      <c r="AL435" s="12"/>
      <c r="AM435" s="12"/>
      <c r="AN435" s="12"/>
      <c r="AO435" s="13"/>
      <c r="AP435" s="12"/>
      <c r="AQ435" s="12"/>
      <c r="AR435" s="12"/>
      <c r="AS435" s="12"/>
      <c r="AT435" s="12"/>
      <c r="AU435" s="12"/>
      <c r="AV435" s="12"/>
      <c r="AW435" s="12"/>
      <c r="AX435" s="12"/>
      <c r="AY435" s="12"/>
      <c r="AZ435" s="12"/>
      <c r="BA435" s="13"/>
      <c r="BB435" s="12"/>
      <c r="BC435" s="12"/>
      <c r="BD435" s="12"/>
      <c r="BE435" s="12"/>
      <c r="BF435" s="12"/>
      <c r="BG435" s="12"/>
      <c r="BH435" s="12"/>
      <c r="BI435" s="12"/>
      <c r="BJ435" s="12"/>
      <c r="BK435" s="12"/>
      <c r="BL435" s="12"/>
      <c r="BM435" s="12"/>
      <c r="BN435" s="12"/>
      <c r="BO435" s="13"/>
      <c r="BP435" s="13"/>
      <c r="BQ435" s="13"/>
      <c r="BR435" s="13"/>
      <c r="BS435" s="12"/>
      <c r="BT435" s="13"/>
      <c r="BU435" s="13"/>
      <c r="BV435" s="12"/>
      <c r="BW435" s="12"/>
      <c r="BX435" s="12"/>
      <c r="BY435" s="12"/>
      <c r="BZ435" s="12"/>
      <c r="CA435" s="13"/>
      <c r="CB435" s="13"/>
      <c r="CC435" s="12"/>
      <c r="CD435" s="13"/>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row>
    <row r="436" spans="1:125">
      <c r="A436" s="12"/>
      <c r="B436" s="12"/>
      <c r="C436" s="12"/>
      <c r="D436" s="12"/>
      <c r="F436" s="12"/>
      <c r="G436" s="12"/>
      <c r="H436" s="9"/>
      <c r="I436" s="12"/>
      <c r="J436" s="32"/>
      <c r="K436" s="32"/>
      <c r="L436" s="12"/>
      <c r="M436" s="12"/>
      <c r="N436" s="12"/>
      <c r="O436" s="12"/>
      <c r="R436" s="13"/>
      <c r="X436" s="170"/>
      <c r="Z436" s="12"/>
      <c r="AA436" s="12"/>
      <c r="AB436" s="12"/>
      <c r="AC436" s="12"/>
      <c r="AD436" s="12"/>
      <c r="AE436" s="13"/>
      <c r="AF436" s="12"/>
      <c r="AG436" s="12"/>
      <c r="AH436" s="13"/>
      <c r="AI436" s="13"/>
      <c r="AJ436" s="13"/>
      <c r="AK436" s="13"/>
      <c r="AL436" s="12"/>
      <c r="AM436" s="12"/>
      <c r="AN436" s="12"/>
      <c r="AO436" s="13"/>
      <c r="AP436" s="12"/>
      <c r="AQ436" s="12"/>
      <c r="AR436" s="12"/>
      <c r="AS436" s="12"/>
      <c r="AT436" s="12"/>
      <c r="AU436" s="12"/>
      <c r="AV436" s="12"/>
      <c r="AW436" s="12"/>
      <c r="AX436" s="12"/>
      <c r="AY436" s="12"/>
      <c r="AZ436" s="12"/>
      <c r="BA436" s="13"/>
      <c r="BB436" s="12"/>
      <c r="BC436" s="12"/>
      <c r="BD436" s="12"/>
      <c r="BE436" s="12"/>
      <c r="BF436" s="12"/>
      <c r="BG436" s="12"/>
      <c r="BH436" s="12"/>
      <c r="BI436" s="12"/>
      <c r="BJ436" s="12"/>
      <c r="BK436" s="12"/>
      <c r="BL436" s="12"/>
      <c r="BM436" s="12"/>
      <c r="BN436" s="12"/>
      <c r="BO436" s="13"/>
      <c r="BP436" s="13"/>
      <c r="BQ436" s="13"/>
      <c r="BR436" s="13"/>
      <c r="BS436" s="12"/>
      <c r="BT436" s="13"/>
      <c r="BU436" s="13"/>
      <c r="BV436" s="12"/>
      <c r="BW436" s="12"/>
      <c r="BX436" s="12"/>
      <c r="BY436" s="12"/>
      <c r="BZ436" s="12"/>
      <c r="CA436" s="13"/>
      <c r="CB436" s="13"/>
      <c r="CC436" s="12"/>
      <c r="CD436" s="13"/>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row>
    <row r="437" spans="1:125">
      <c r="A437" s="12"/>
      <c r="B437" s="12"/>
      <c r="C437" s="12"/>
      <c r="D437" s="12"/>
      <c r="F437" s="12"/>
      <c r="G437" s="12"/>
      <c r="H437" s="9"/>
      <c r="I437" s="12"/>
      <c r="J437" s="32"/>
      <c r="K437" s="32"/>
      <c r="L437" s="12"/>
      <c r="M437" s="12"/>
      <c r="N437" s="12"/>
      <c r="O437" s="12"/>
      <c r="R437" s="13"/>
      <c r="X437" s="170"/>
      <c r="Z437" s="12"/>
      <c r="AA437" s="12"/>
      <c r="AB437" s="12"/>
      <c r="AC437" s="12"/>
      <c r="AD437" s="12"/>
      <c r="AE437" s="13"/>
      <c r="AF437" s="12"/>
      <c r="AG437" s="12"/>
      <c r="AH437" s="13"/>
      <c r="AI437" s="13"/>
      <c r="AJ437" s="13"/>
      <c r="AK437" s="13"/>
      <c r="AL437" s="12"/>
      <c r="AM437" s="12"/>
      <c r="AN437" s="12"/>
      <c r="AO437" s="13"/>
      <c r="AP437" s="12"/>
      <c r="AQ437" s="12"/>
      <c r="AR437" s="12"/>
      <c r="AS437" s="12"/>
      <c r="AT437" s="12"/>
      <c r="AU437" s="12"/>
      <c r="AV437" s="12"/>
      <c r="AW437" s="12"/>
      <c r="AX437" s="12"/>
      <c r="AY437" s="12"/>
      <c r="AZ437" s="12"/>
      <c r="BA437" s="13"/>
      <c r="BB437" s="12"/>
      <c r="BC437" s="12"/>
      <c r="BD437" s="12"/>
      <c r="BE437" s="12"/>
      <c r="BF437" s="12"/>
      <c r="BG437" s="12"/>
      <c r="BH437" s="12"/>
      <c r="BI437" s="12"/>
      <c r="BJ437" s="12"/>
      <c r="BK437" s="12"/>
      <c r="BL437" s="12"/>
      <c r="BM437" s="12"/>
      <c r="BN437" s="12"/>
      <c r="BO437" s="13"/>
      <c r="BP437" s="13"/>
      <c r="BQ437" s="13"/>
      <c r="BR437" s="13"/>
      <c r="BS437" s="12"/>
      <c r="BT437" s="13"/>
      <c r="BU437" s="13"/>
      <c r="BV437" s="12"/>
      <c r="BW437" s="12"/>
      <c r="BX437" s="12"/>
      <c r="BY437" s="12"/>
      <c r="BZ437" s="12"/>
      <c r="CA437" s="13"/>
      <c r="CB437" s="13"/>
      <c r="CC437" s="12"/>
      <c r="CD437" s="13"/>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row>
    <row r="438" spans="1:125">
      <c r="A438" s="12"/>
      <c r="B438" s="12"/>
      <c r="C438" s="12"/>
      <c r="D438" s="12"/>
      <c r="F438" s="12"/>
      <c r="G438" s="12"/>
      <c r="H438" s="9"/>
      <c r="I438" s="12"/>
      <c r="J438" s="32"/>
      <c r="K438" s="32"/>
      <c r="L438" s="12"/>
      <c r="M438" s="12"/>
      <c r="N438" s="12"/>
      <c r="O438" s="12"/>
      <c r="R438" s="13"/>
      <c r="X438" s="170"/>
      <c r="Z438" s="12"/>
      <c r="AA438" s="12"/>
      <c r="AB438" s="12"/>
      <c r="AC438" s="12"/>
      <c r="AD438" s="12"/>
      <c r="AE438" s="13"/>
      <c r="AF438" s="12"/>
      <c r="AG438" s="12"/>
      <c r="AH438" s="13"/>
      <c r="AI438" s="13"/>
      <c r="AJ438" s="13"/>
      <c r="AK438" s="13"/>
      <c r="AL438" s="12"/>
      <c r="AM438" s="12"/>
      <c r="AN438" s="12"/>
      <c r="AO438" s="13"/>
      <c r="AP438" s="12"/>
      <c r="AQ438" s="12"/>
      <c r="AR438" s="12"/>
      <c r="AS438" s="12"/>
      <c r="AT438" s="12"/>
      <c r="AU438" s="12"/>
      <c r="AV438" s="12"/>
      <c r="AW438" s="12"/>
      <c r="AX438" s="12"/>
      <c r="AY438" s="12"/>
      <c r="AZ438" s="12"/>
      <c r="BA438" s="13"/>
      <c r="BB438" s="12"/>
      <c r="BC438" s="12"/>
      <c r="BD438" s="12"/>
      <c r="BE438" s="12"/>
      <c r="BF438" s="12"/>
      <c r="BG438" s="12"/>
      <c r="BH438" s="12"/>
      <c r="BI438" s="12"/>
      <c r="BJ438" s="12"/>
      <c r="BK438" s="12"/>
      <c r="BL438" s="12"/>
      <c r="BM438" s="12"/>
      <c r="BN438" s="12"/>
      <c r="BO438" s="13"/>
      <c r="BP438" s="13"/>
      <c r="BQ438" s="13"/>
      <c r="BR438" s="13"/>
      <c r="BS438" s="12"/>
      <c r="BT438" s="13"/>
      <c r="BU438" s="13"/>
      <c r="BV438" s="12"/>
      <c r="BW438" s="12"/>
      <c r="BX438" s="12"/>
      <c r="BY438" s="12"/>
      <c r="BZ438" s="12"/>
      <c r="CA438" s="13"/>
      <c r="CB438" s="13"/>
      <c r="CC438" s="12"/>
      <c r="CD438" s="13"/>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row>
    <row r="439" spans="1:125">
      <c r="A439" s="12"/>
      <c r="B439" s="12"/>
      <c r="C439" s="12"/>
      <c r="D439" s="12"/>
      <c r="F439" s="12"/>
      <c r="G439" s="12"/>
      <c r="H439" s="9"/>
      <c r="I439" s="12"/>
      <c r="J439" s="32"/>
      <c r="K439" s="32"/>
      <c r="L439" s="12"/>
      <c r="M439" s="12"/>
      <c r="N439" s="12"/>
      <c r="O439" s="12"/>
      <c r="R439" s="13"/>
      <c r="X439" s="170"/>
      <c r="Z439" s="12"/>
      <c r="AA439" s="12"/>
      <c r="AB439" s="12"/>
      <c r="AC439" s="12"/>
      <c r="AD439" s="12"/>
      <c r="AE439" s="13"/>
      <c r="AF439" s="12"/>
      <c r="AG439" s="12"/>
      <c r="AH439" s="13"/>
      <c r="AI439" s="13"/>
      <c r="AJ439" s="13"/>
      <c r="AK439" s="13"/>
      <c r="AL439" s="12"/>
      <c r="AM439" s="12"/>
      <c r="AN439" s="12"/>
      <c r="AO439" s="13"/>
      <c r="AP439" s="12"/>
      <c r="AQ439" s="12"/>
      <c r="AR439" s="12"/>
      <c r="AS439" s="12"/>
      <c r="AT439" s="12"/>
      <c r="AU439" s="12"/>
      <c r="AV439" s="12"/>
      <c r="AW439" s="12"/>
      <c r="AX439" s="12"/>
      <c r="AY439" s="12"/>
      <c r="AZ439" s="12"/>
      <c r="BA439" s="13"/>
      <c r="BB439" s="12"/>
      <c r="BC439" s="12"/>
      <c r="BD439" s="12"/>
      <c r="BE439" s="12"/>
      <c r="BF439" s="12"/>
      <c r="BG439" s="12"/>
      <c r="BH439" s="12"/>
      <c r="BI439" s="12"/>
      <c r="BJ439" s="12"/>
      <c r="BK439" s="12"/>
      <c r="BL439" s="12"/>
      <c r="BM439" s="12"/>
      <c r="BN439" s="12"/>
      <c r="BO439" s="13"/>
      <c r="BP439" s="13"/>
      <c r="BQ439" s="13"/>
      <c r="BR439" s="13"/>
      <c r="BS439" s="12"/>
      <c r="BT439" s="13"/>
      <c r="BU439" s="13"/>
      <c r="BV439" s="12"/>
      <c r="BW439" s="12"/>
      <c r="BX439" s="12"/>
      <c r="BY439" s="12"/>
      <c r="BZ439" s="12"/>
      <c r="CA439" s="13"/>
      <c r="CB439" s="13"/>
      <c r="CC439" s="12"/>
      <c r="CD439" s="13"/>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row>
    <row r="440" spans="1:125">
      <c r="A440" s="12"/>
      <c r="B440" s="12"/>
      <c r="C440" s="12"/>
      <c r="D440" s="12"/>
      <c r="F440" s="12"/>
      <c r="G440" s="12"/>
      <c r="H440" s="9"/>
      <c r="I440" s="12"/>
      <c r="J440" s="32"/>
      <c r="K440" s="32"/>
      <c r="L440" s="12"/>
      <c r="M440" s="12"/>
      <c r="N440" s="12"/>
      <c r="O440" s="12"/>
      <c r="R440" s="13"/>
      <c r="X440" s="170"/>
      <c r="Z440" s="12"/>
      <c r="AA440" s="12"/>
      <c r="AB440" s="12"/>
      <c r="AC440" s="12"/>
      <c r="AD440" s="12"/>
      <c r="AE440" s="13"/>
      <c r="AF440" s="12"/>
      <c r="AG440" s="12"/>
      <c r="AH440" s="13"/>
      <c r="AI440" s="13"/>
      <c r="AJ440" s="13"/>
      <c r="AK440" s="13"/>
      <c r="AL440" s="12"/>
      <c r="AM440" s="12"/>
      <c r="AN440" s="12"/>
      <c r="AO440" s="13"/>
      <c r="AP440" s="12"/>
      <c r="AQ440" s="12"/>
      <c r="AR440" s="12"/>
      <c r="AS440" s="12"/>
      <c r="AT440" s="12"/>
      <c r="AU440" s="12"/>
      <c r="AV440" s="12"/>
      <c r="AW440" s="12"/>
      <c r="AX440" s="12"/>
      <c r="AY440" s="12"/>
      <c r="AZ440" s="12"/>
      <c r="BA440" s="13"/>
      <c r="BB440" s="12"/>
      <c r="BC440" s="12"/>
      <c r="BD440" s="12"/>
      <c r="BE440" s="12"/>
      <c r="BF440" s="12"/>
      <c r="BG440" s="12"/>
      <c r="BH440" s="12"/>
      <c r="BI440" s="12"/>
      <c r="BJ440" s="12"/>
      <c r="BK440" s="12"/>
      <c r="BL440" s="12"/>
      <c r="BM440" s="12"/>
      <c r="BN440" s="12"/>
      <c r="BO440" s="13"/>
      <c r="BP440" s="13"/>
      <c r="BQ440" s="13"/>
      <c r="BR440" s="13"/>
      <c r="BS440" s="12"/>
      <c r="BT440" s="13"/>
      <c r="BU440" s="13"/>
      <c r="BV440" s="12"/>
      <c r="BW440" s="12"/>
      <c r="BX440" s="12"/>
      <c r="BY440" s="12"/>
      <c r="BZ440" s="12"/>
      <c r="CA440" s="13"/>
      <c r="CB440" s="13"/>
      <c r="CC440" s="12"/>
      <c r="CD440" s="13"/>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row>
    <row r="441" spans="1:125">
      <c r="A441" s="12"/>
      <c r="B441" s="12"/>
      <c r="C441" s="12"/>
      <c r="D441" s="12"/>
      <c r="F441" s="12"/>
      <c r="G441" s="12"/>
      <c r="H441" s="9"/>
      <c r="I441" s="12"/>
      <c r="J441" s="32"/>
      <c r="K441" s="32"/>
      <c r="L441" s="12"/>
      <c r="M441" s="12"/>
      <c r="N441" s="12"/>
      <c r="O441" s="12"/>
      <c r="R441" s="13"/>
      <c r="X441" s="170"/>
      <c r="Z441" s="12"/>
      <c r="AA441" s="12"/>
      <c r="AB441" s="12"/>
      <c r="AC441" s="12"/>
      <c r="AD441" s="12"/>
      <c r="AE441" s="13"/>
      <c r="AF441" s="12"/>
      <c r="AG441" s="12"/>
      <c r="AH441" s="13"/>
      <c r="AI441" s="13"/>
      <c r="AJ441" s="13"/>
      <c r="AK441" s="13"/>
      <c r="AL441" s="12"/>
      <c r="AM441" s="12"/>
      <c r="AN441" s="12"/>
      <c r="AO441" s="13"/>
      <c r="AP441" s="12"/>
      <c r="AQ441" s="12"/>
      <c r="AR441" s="12"/>
      <c r="AS441" s="12"/>
      <c r="AT441" s="12"/>
      <c r="AU441" s="12"/>
      <c r="AV441" s="12"/>
      <c r="AW441" s="12"/>
      <c r="AX441" s="12"/>
      <c r="AY441" s="12"/>
      <c r="AZ441" s="12"/>
      <c r="BA441" s="13"/>
      <c r="BB441" s="12"/>
      <c r="BC441" s="12"/>
      <c r="BD441" s="12"/>
      <c r="BE441" s="12"/>
      <c r="BF441" s="12"/>
      <c r="BG441" s="12"/>
      <c r="BH441" s="12"/>
      <c r="BI441" s="12"/>
      <c r="BJ441" s="12"/>
      <c r="BK441" s="12"/>
      <c r="BL441" s="12"/>
      <c r="BM441" s="12"/>
      <c r="BN441" s="12"/>
      <c r="BO441" s="13"/>
      <c r="BP441" s="13"/>
      <c r="BQ441" s="13"/>
      <c r="BR441" s="13"/>
      <c r="BS441" s="12"/>
      <c r="BT441" s="13"/>
      <c r="BU441" s="13"/>
      <c r="BV441" s="12"/>
      <c r="BW441" s="12"/>
      <c r="BX441" s="12"/>
      <c r="BY441" s="12"/>
      <c r="BZ441" s="12"/>
      <c r="CA441" s="13"/>
      <c r="CB441" s="13"/>
      <c r="CC441" s="12"/>
      <c r="CD441" s="13"/>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row>
    <row r="442" spans="1:125">
      <c r="A442" s="12"/>
      <c r="B442" s="12"/>
      <c r="C442" s="12"/>
      <c r="D442" s="12"/>
      <c r="F442" s="12"/>
      <c r="G442" s="12"/>
      <c r="H442" s="9"/>
      <c r="I442" s="12"/>
      <c r="J442" s="32"/>
      <c r="K442" s="32"/>
      <c r="L442" s="12"/>
      <c r="M442" s="12"/>
      <c r="N442" s="12"/>
      <c r="O442" s="12"/>
      <c r="R442" s="13"/>
      <c r="X442" s="170"/>
      <c r="Z442" s="12"/>
      <c r="AA442" s="12"/>
      <c r="AB442" s="12"/>
      <c r="AC442" s="12"/>
      <c r="AD442" s="12"/>
      <c r="AE442" s="13"/>
      <c r="AF442" s="12"/>
      <c r="AG442" s="12"/>
      <c r="AH442" s="13"/>
      <c r="AI442" s="13"/>
      <c r="AJ442" s="13"/>
      <c r="AK442" s="13"/>
      <c r="AL442" s="12"/>
      <c r="AM442" s="12"/>
      <c r="AN442" s="12"/>
      <c r="AO442" s="13"/>
      <c r="AP442" s="12"/>
      <c r="AQ442" s="12"/>
      <c r="AR442" s="12"/>
      <c r="AS442" s="12"/>
      <c r="AT442" s="12"/>
      <c r="AU442" s="12"/>
      <c r="AV442" s="12"/>
      <c r="AW442" s="12"/>
      <c r="AX442" s="12"/>
      <c r="AY442" s="12"/>
      <c r="AZ442" s="12"/>
      <c r="BA442" s="13"/>
      <c r="BB442" s="12"/>
      <c r="BC442" s="12"/>
      <c r="BD442" s="12"/>
      <c r="BE442" s="12"/>
      <c r="BF442" s="12"/>
      <c r="BG442" s="12"/>
      <c r="BH442" s="12"/>
      <c r="BI442" s="12"/>
      <c r="BJ442" s="12"/>
      <c r="BK442" s="12"/>
      <c r="BL442" s="12"/>
      <c r="BM442" s="12"/>
      <c r="BN442" s="12"/>
      <c r="BO442" s="13"/>
      <c r="BP442" s="13"/>
      <c r="BQ442" s="13"/>
      <c r="BR442" s="13"/>
      <c r="BS442" s="12"/>
      <c r="BT442" s="13"/>
      <c r="BU442" s="13"/>
      <c r="BV442" s="12"/>
      <c r="BW442" s="12"/>
      <c r="BX442" s="12"/>
      <c r="BY442" s="12"/>
      <c r="BZ442" s="12"/>
      <c r="CA442" s="13"/>
      <c r="CB442" s="13"/>
      <c r="CC442" s="12"/>
      <c r="CD442" s="13"/>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row>
  </sheetData>
  <sheetProtection password="E1F8" sheet="1" formatCells="0" formatColumns="0" formatRows="0" insertColumns="0" insertRows="0" insertHyperlinks="0" deleteColumns="0" deleteRows="0" sort="0" autoFilter="0" pivotTables="0"/>
  <mergeCells count="1">
    <mergeCell ref="M1:CC1"/>
  </mergeCells>
  <phoneticPr fontId="1" type="noConversion"/>
  <pageMargins left="0.75" right="0.75" top="1" bottom="1" header="0.5" footer="0.5"/>
  <pageSetup scale="10" fitToWidth="6"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S153"/>
  <sheetViews>
    <sheetView zoomScale="70" zoomScaleNormal="70" workbookViewId="0">
      <pane ySplit="2" topLeftCell="A3" activePane="bottomLeft" state="frozen"/>
      <selection pane="bottomLeft" activeCell="F13" sqref="F13"/>
    </sheetView>
  </sheetViews>
  <sheetFormatPr baseColWidth="10" defaultColWidth="9.109375" defaultRowHeight="13.2"/>
  <cols>
    <col min="1" max="1" width="8.88671875" style="39" bestFit="1" customWidth="1"/>
    <col min="2" max="2" width="9.44140625" style="39" hidden="1" customWidth="1"/>
    <col min="3" max="3" width="3.5546875" style="39" hidden="1" customWidth="1"/>
    <col min="4" max="4" width="3.44140625" style="39" hidden="1" customWidth="1"/>
    <col min="5" max="5" width="4.109375" style="9" hidden="1" customWidth="1"/>
    <col min="6" max="6" width="24.5546875" style="40" bestFit="1" customWidth="1"/>
    <col min="7" max="7" width="33.109375" style="29" customWidth="1"/>
    <col min="8" max="8" width="24.5546875" style="29" customWidth="1"/>
    <col min="9" max="9" width="7.44140625" style="29" hidden="1" customWidth="1"/>
    <col min="10" max="10" width="6.6640625" style="29" hidden="1" customWidth="1"/>
    <col min="11" max="11" width="6.44140625" style="21" hidden="1" customWidth="1"/>
    <col min="12" max="12" width="7.5546875" style="21" hidden="1" customWidth="1"/>
    <col min="13" max="13" width="24.33203125" style="9" hidden="1" customWidth="1"/>
    <col min="14" max="14" width="0" style="9" hidden="1" customWidth="1"/>
    <col min="15" max="15" width="8" style="9" hidden="1" customWidth="1"/>
    <col min="16" max="16" width="7.33203125" style="10" hidden="1" customWidth="1"/>
    <col min="17" max="17" width="7.88671875" style="9" hidden="1" customWidth="1"/>
    <col min="18" max="18" width="10.109375" style="9" hidden="1" customWidth="1"/>
    <col min="19" max="19" width="7.33203125" style="9" hidden="1" customWidth="1"/>
    <col min="20" max="20" width="7.33203125" style="17" hidden="1" customWidth="1"/>
    <col min="21" max="22" width="9.33203125" style="35" customWidth="1"/>
    <col min="23" max="23" width="9.33203125" style="36" customWidth="1"/>
    <col min="24" max="24" width="0" style="36" hidden="1" customWidth="1"/>
    <col min="25" max="25" width="9.6640625" style="36" hidden="1" customWidth="1"/>
    <col min="26" max="26" width="11" style="36" customWidth="1"/>
    <col min="27" max="27" width="7" style="36" hidden="1" customWidth="1"/>
    <col min="28" max="28" width="5.109375" style="36" hidden="1" customWidth="1"/>
    <col min="29" max="29" width="9.33203125" style="36" customWidth="1"/>
    <col min="30" max="30" width="6.109375" style="36" hidden="1" customWidth="1"/>
    <col min="31" max="31" width="4.88671875" style="36" hidden="1" customWidth="1"/>
    <col min="32" max="32" width="5.6640625" style="36" hidden="1" customWidth="1"/>
    <col min="33" max="33" width="5.33203125" style="36" hidden="1" customWidth="1"/>
    <col min="34" max="34" width="6.109375" style="36" hidden="1" customWidth="1"/>
    <col min="35" max="35" width="5.5546875" style="36" hidden="1" customWidth="1"/>
    <col min="36" max="36" width="4.88671875" style="36" hidden="1" customWidth="1"/>
    <col min="37" max="37" width="15.5546875" style="36" customWidth="1"/>
    <col min="38" max="38" width="6.88671875" style="37" hidden="1" customWidth="1"/>
    <col min="39" max="39" width="4.5546875" style="36" hidden="1" customWidth="1"/>
    <col min="40" max="40" width="6.44140625" style="36" hidden="1" customWidth="1"/>
    <col min="41" max="42" width="10.88671875" style="36" hidden="1" customWidth="1"/>
    <col min="43" max="44" width="0" style="36" hidden="1" customWidth="1"/>
    <col min="45" max="45" width="9.6640625" style="36" hidden="1" customWidth="1"/>
    <col min="46" max="46" width="2.5546875" style="36" hidden="1" customWidth="1"/>
    <col min="47" max="47" width="9.33203125" style="36" bestFit="1" customWidth="1"/>
    <col min="48" max="48" width="0" style="37" hidden="1" customWidth="1"/>
    <col min="49" max="52" width="0" style="36" hidden="1" customWidth="1"/>
    <col min="53" max="53" width="0" style="35" hidden="1" customWidth="1"/>
    <col min="54" max="56" width="9.33203125" style="36" customWidth="1"/>
    <col min="57" max="60" width="9.109375" style="36" hidden="1" customWidth="1"/>
    <col min="61" max="61" width="9.33203125" style="36" customWidth="1"/>
    <col min="62" max="65" width="0" style="36" hidden="1" customWidth="1"/>
    <col min="66" max="66" width="14" style="36" customWidth="1"/>
    <col min="67" max="69" width="0" style="36" hidden="1" customWidth="1"/>
    <col min="70" max="70" width="9.33203125" style="36" hidden="1" customWidth="1"/>
    <col min="71" max="74" width="0" style="36" hidden="1" customWidth="1"/>
    <col min="75" max="75" width="0" style="35" hidden="1" customWidth="1"/>
    <col min="76" max="77" width="0" style="36" hidden="1" customWidth="1"/>
    <col min="78" max="78" width="9.33203125" style="58" customWidth="1"/>
    <col min="79" max="91" width="0" style="36" hidden="1" customWidth="1"/>
    <col min="92" max="92" width="9.33203125" style="36" bestFit="1" customWidth="1"/>
    <col min="93" max="93" width="9.33203125" style="36" customWidth="1"/>
    <col min="94" max="95" width="0" style="36" hidden="1" customWidth="1"/>
    <col min="96" max="96" width="9.33203125" style="36" bestFit="1" customWidth="1"/>
    <col min="97" max="98" width="0" style="36" hidden="1" customWidth="1"/>
    <col min="99" max="99" width="9.33203125" style="36" bestFit="1" customWidth="1"/>
    <col min="100" max="100" width="6.5546875" style="36" hidden="1" customWidth="1"/>
    <col min="101" max="101" width="6.44140625" style="36" hidden="1" customWidth="1"/>
    <col min="102" max="102" width="6.88671875" style="35" hidden="1" customWidth="1"/>
    <col min="103" max="103" width="9.33203125" style="36" bestFit="1" customWidth="1"/>
    <col min="104" max="104" width="6.33203125" style="36" hidden="1" customWidth="1"/>
    <col min="105" max="105" width="7.88671875" style="36" hidden="1" customWidth="1"/>
    <col min="106" max="106" width="6.6640625" style="35" hidden="1" customWidth="1"/>
    <col min="107" max="108" width="5.33203125" style="36" hidden="1" customWidth="1"/>
    <col min="109" max="109" width="5.109375" style="36" hidden="1" customWidth="1"/>
    <col min="110" max="110" width="10.44140625" style="36" customWidth="1"/>
    <col min="111" max="111" width="9.44140625" style="36" customWidth="1"/>
    <col min="112" max="148" width="0" style="9" hidden="1" customWidth="1"/>
    <col min="149" max="150" width="0" style="18" hidden="1" customWidth="1"/>
    <col min="151" max="151" width="0" style="9" hidden="1" customWidth="1"/>
    <col min="152" max="157" width="0" style="18" hidden="1" customWidth="1"/>
    <col min="158" max="170" width="0" style="9" hidden="1" customWidth="1"/>
    <col min="171" max="16384" width="9.109375" style="9"/>
  </cols>
  <sheetData>
    <row r="1" spans="1:175" ht="28.5" customHeight="1" thickBot="1">
      <c r="A1" s="178" t="s">
        <v>2305</v>
      </c>
      <c r="U1" s="181" t="s">
        <v>2201</v>
      </c>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row>
    <row r="2" spans="1:175" s="161" customFormat="1" ht="71.25" customHeight="1" thickBot="1">
      <c r="A2" s="41" t="s">
        <v>1339</v>
      </c>
      <c r="B2" s="41" t="s">
        <v>383</v>
      </c>
      <c r="C2" s="41" t="s">
        <v>385</v>
      </c>
      <c r="D2" s="41" t="s">
        <v>354</v>
      </c>
      <c r="E2" s="41" t="s">
        <v>379</v>
      </c>
      <c r="F2" s="41" t="s">
        <v>1340</v>
      </c>
      <c r="G2" s="41" t="s">
        <v>1341</v>
      </c>
      <c r="H2" s="41" t="s">
        <v>1342</v>
      </c>
      <c r="I2" s="41" t="s">
        <v>370</v>
      </c>
      <c r="J2" s="42" t="s">
        <v>353</v>
      </c>
      <c r="K2" s="42" t="s">
        <v>433</v>
      </c>
      <c r="L2" s="42" t="s">
        <v>434</v>
      </c>
      <c r="M2" s="42" t="s">
        <v>351</v>
      </c>
      <c r="N2" s="41" t="s">
        <v>435</v>
      </c>
      <c r="O2" s="41" t="s">
        <v>164</v>
      </c>
      <c r="P2" s="41" t="s">
        <v>382</v>
      </c>
      <c r="Q2" s="42" t="s">
        <v>380</v>
      </c>
      <c r="R2" s="41" t="s">
        <v>22</v>
      </c>
      <c r="S2" s="41" t="s">
        <v>23</v>
      </c>
      <c r="T2" s="41" t="s">
        <v>24</v>
      </c>
      <c r="U2" s="153" t="s">
        <v>1319</v>
      </c>
      <c r="V2" s="153" t="s">
        <v>2190</v>
      </c>
      <c r="W2" s="153" t="s">
        <v>1320</v>
      </c>
      <c r="X2" s="153" t="s">
        <v>381</v>
      </c>
      <c r="Y2" s="153" t="s">
        <v>26</v>
      </c>
      <c r="Z2" s="153" t="s">
        <v>1321</v>
      </c>
      <c r="AA2" s="153" t="s">
        <v>28</v>
      </c>
      <c r="AB2" s="153" t="s">
        <v>29</v>
      </c>
      <c r="AC2" s="153" t="s">
        <v>1343</v>
      </c>
      <c r="AD2" s="153" t="s">
        <v>30</v>
      </c>
      <c r="AE2" s="153" t="s">
        <v>31</v>
      </c>
      <c r="AF2" s="153" t="s">
        <v>32</v>
      </c>
      <c r="AG2" s="153" t="s">
        <v>33</v>
      </c>
      <c r="AH2" s="153" t="s">
        <v>34</v>
      </c>
      <c r="AI2" s="153" t="s">
        <v>35</v>
      </c>
      <c r="AJ2" s="153" t="s">
        <v>36</v>
      </c>
      <c r="AK2" s="153" t="s">
        <v>2160</v>
      </c>
      <c r="AL2" s="153" t="s">
        <v>37</v>
      </c>
      <c r="AM2" s="153" t="s">
        <v>38</v>
      </c>
      <c r="AN2" s="153" t="s">
        <v>39</v>
      </c>
      <c r="AO2" s="153" t="s">
        <v>40</v>
      </c>
      <c r="AP2" s="153" t="s">
        <v>41</v>
      </c>
      <c r="AQ2" s="153" t="s">
        <v>42</v>
      </c>
      <c r="AR2" s="153" t="s">
        <v>43</v>
      </c>
      <c r="AS2" s="153" t="s">
        <v>44</v>
      </c>
      <c r="AT2" s="153" t="s">
        <v>45</v>
      </c>
      <c r="AU2" s="153" t="s">
        <v>1322</v>
      </c>
      <c r="AV2" s="153" t="s">
        <v>46</v>
      </c>
      <c r="AW2" s="153" t="s">
        <v>47</v>
      </c>
      <c r="AX2" s="153" t="s">
        <v>48</v>
      </c>
      <c r="AY2" s="153" t="s">
        <v>49</v>
      </c>
      <c r="AZ2" s="153" t="s">
        <v>161</v>
      </c>
      <c r="BA2" s="153" t="s">
        <v>50</v>
      </c>
      <c r="BB2" s="153" t="s">
        <v>1323</v>
      </c>
      <c r="BC2" s="153" t="s">
        <v>1324</v>
      </c>
      <c r="BD2" s="153" t="s">
        <v>1325</v>
      </c>
      <c r="BE2" s="153" t="s">
        <v>90</v>
      </c>
      <c r="BF2" s="153" t="s">
        <v>91</v>
      </c>
      <c r="BG2" s="153" t="s">
        <v>92</v>
      </c>
      <c r="BH2" s="153" t="s">
        <v>93</v>
      </c>
      <c r="BI2" s="153" t="s">
        <v>1326</v>
      </c>
      <c r="BJ2" s="153" t="s">
        <v>95</v>
      </c>
      <c r="BK2" s="153" t="s">
        <v>96</v>
      </c>
      <c r="BL2" s="153" t="s">
        <v>97</v>
      </c>
      <c r="BM2" s="153" t="s">
        <v>98</v>
      </c>
      <c r="BN2" s="153" t="s">
        <v>1327</v>
      </c>
      <c r="BO2" s="153" t="s">
        <v>99</v>
      </c>
      <c r="BP2" s="153" t="s">
        <v>100</v>
      </c>
      <c r="BQ2" s="153" t="s">
        <v>101</v>
      </c>
      <c r="BR2" s="153" t="s">
        <v>102</v>
      </c>
      <c r="BS2" s="153" t="s">
        <v>103</v>
      </c>
      <c r="BT2" s="153" t="s">
        <v>104</v>
      </c>
      <c r="BU2" s="153" t="s">
        <v>105</v>
      </c>
      <c r="BV2" s="153" t="s">
        <v>106</v>
      </c>
      <c r="BW2" s="153" t="s">
        <v>436</v>
      </c>
      <c r="BX2" s="153" t="s">
        <v>107</v>
      </c>
      <c r="BY2" s="153" t="s">
        <v>108</v>
      </c>
      <c r="BZ2" s="153" t="s">
        <v>1328</v>
      </c>
      <c r="CA2" s="153" t="s">
        <v>109</v>
      </c>
      <c r="CB2" s="153" t="s">
        <v>111</v>
      </c>
      <c r="CC2" s="154" t="s">
        <v>110</v>
      </c>
      <c r="CD2" s="154" t="s">
        <v>163</v>
      </c>
      <c r="CE2" s="154" t="s">
        <v>162</v>
      </c>
      <c r="CF2" s="153" t="s">
        <v>112</v>
      </c>
      <c r="CG2" s="153" t="s">
        <v>113</v>
      </c>
      <c r="CH2" s="153" t="s">
        <v>114</v>
      </c>
      <c r="CI2" s="153" t="s">
        <v>115</v>
      </c>
      <c r="CJ2" s="155" t="s">
        <v>116</v>
      </c>
      <c r="CK2" s="155" t="s">
        <v>117</v>
      </c>
      <c r="CL2" s="155" t="s">
        <v>118</v>
      </c>
      <c r="CM2" s="153" t="s">
        <v>119</v>
      </c>
      <c r="CN2" s="153" t="s">
        <v>1329</v>
      </c>
      <c r="CO2" s="153" t="s">
        <v>1330</v>
      </c>
      <c r="CP2" s="153" t="s">
        <v>122</v>
      </c>
      <c r="CQ2" s="153" t="s">
        <v>123</v>
      </c>
      <c r="CR2" s="153" t="s">
        <v>1331</v>
      </c>
      <c r="CS2" s="154" t="s">
        <v>125</v>
      </c>
      <c r="CT2" s="153" t="s">
        <v>126</v>
      </c>
      <c r="CU2" s="153" t="s">
        <v>1332</v>
      </c>
      <c r="CV2" s="153" t="s">
        <v>128</v>
      </c>
      <c r="CW2" s="153" t="s">
        <v>129</v>
      </c>
      <c r="CX2" s="153" t="s">
        <v>130</v>
      </c>
      <c r="CY2" s="153" t="s">
        <v>1333</v>
      </c>
      <c r="CZ2" s="153" t="s">
        <v>131</v>
      </c>
      <c r="DA2" s="153" t="s">
        <v>132</v>
      </c>
      <c r="DB2" s="153" t="s">
        <v>133</v>
      </c>
      <c r="DC2" s="153" t="s">
        <v>134</v>
      </c>
      <c r="DD2" s="153" t="s">
        <v>135</v>
      </c>
      <c r="DE2" s="153" t="s">
        <v>136</v>
      </c>
      <c r="DF2" s="153" t="s">
        <v>1334</v>
      </c>
      <c r="DG2" s="153" t="s">
        <v>1335</v>
      </c>
      <c r="DH2" s="156" t="s">
        <v>138</v>
      </c>
      <c r="DI2" s="156" t="s">
        <v>139</v>
      </c>
      <c r="DJ2" s="157" t="s">
        <v>140</v>
      </c>
      <c r="DK2" s="158" t="s">
        <v>52</v>
      </c>
      <c r="DL2" s="158" t="s">
        <v>53</v>
      </c>
      <c r="DM2" s="158" t="s">
        <v>54</v>
      </c>
      <c r="DN2" s="158" t="s">
        <v>55</v>
      </c>
      <c r="DO2" s="158" t="s">
        <v>56</v>
      </c>
      <c r="DP2" s="156" t="s">
        <v>141</v>
      </c>
      <c r="DQ2" s="158" t="s">
        <v>57</v>
      </c>
      <c r="DR2" s="158" t="s">
        <v>58</v>
      </c>
      <c r="DS2" s="158" t="s">
        <v>59</v>
      </c>
      <c r="DT2" s="158" t="s">
        <v>60</v>
      </c>
      <c r="DU2" s="158" t="s">
        <v>61</v>
      </c>
      <c r="DV2" s="158" t="s">
        <v>62</v>
      </c>
      <c r="DW2" s="158" t="s">
        <v>63</v>
      </c>
      <c r="DX2" s="158" t="s">
        <v>64</v>
      </c>
      <c r="DY2" s="158" t="s">
        <v>65</v>
      </c>
      <c r="DZ2" s="158" t="s">
        <v>66</v>
      </c>
      <c r="EA2" s="158" t="s">
        <v>67</v>
      </c>
      <c r="EB2" s="158" t="s">
        <v>68</v>
      </c>
      <c r="EC2" s="158" t="s">
        <v>69</v>
      </c>
      <c r="ED2" s="158" t="s">
        <v>70</v>
      </c>
      <c r="EE2" s="158" t="s">
        <v>71</v>
      </c>
      <c r="EF2" s="158" t="s">
        <v>72</v>
      </c>
      <c r="EG2" s="158" t="s">
        <v>73</v>
      </c>
      <c r="EH2" s="158" t="s">
        <v>74</v>
      </c>
      <c r="EI2" s="158" t="s">
        <v>75</v>
      </c>
      <c r="EJ2" s="158" t="s">
        <v>76</v>
      </c>
      <c r="EK2" s="159" t="s">
        <v>84</v>
      </c>
      <c r="EL2" s="158" t="s">
        <v>77</v>
      </c>
      <c r="EM2" s="158" t="s">
        <v>78</v>
      </c>
      <c r="EN2" s="158" t="s">
        <v>79</v>
      </c>
      <c r="EO2" s="158" t="s">
        <v>80</v>
      </c>
      <c r="EP2" s="158" t="s">
        <v>81</v>
      </c>
      <c r="EQ2" s="158" t="s">
        <v>82</v>
      </c>
      <c r="ER2" s="158" t="s">
        <v>83</v>
      </c>
      <c r="ES2" s="158" t="s">
        <v>86</v>
      </c>
      <c r="ET2" s="158" t="s">
        <v>87</v>
      </c>
      <c r="EU2" s="158" t="s">
        <v>85</v>
      </c>
      <c r="EV2" s="158" t="s">
        <v>142</v>
      </c>
      <c r="EW2" s="158" t="s">
        <v>143</v>
      </c>
      <c r="EX2" s="158" t="s">
        <v>144</v>
      </c>
      <c r="EY2" s="158" t="s">
        <v>145</v>
      </c>
      <c r="EZ2" s="158" t="s">
        <v>146</v>
      </c>
      <c r="FA2" s="158" t="s">
        <v>147</v>
      </c>
      <c r="FB2" s="158" t="s">
        <v>148</v>
      </c>
      <c r="FC2" s="158" t="s">
        <v>149</v>
      </c>
      <c r="FD2" s="158" t="s">
        <v>150</v>
      </c>
      <c r="FE2" s="158" t="s">
        <v>151</v>
      </c>
      <c r="FF2" s="158" t="s">
        <v>152</v>
      </c>
      <c r="FG2" s="158" t="s">
        <v>153</v>
      </c>
      <c r="FH2" s="158" t="s">
        <v>154</v>
      </c>
      <c r="FI2" s="158" t="s">
        <v>155</v>
      </c>
      <c r="FJ2" s="151" t="s">
        <v>156</v>
      </c>
      <c r="FK2" s="151" t="s">
        <v>157</v>
      </c>
      <c r="FL2" s="151" t="s">
        <v>158</v>
      </c>
      <c r="FM2" s="151" t="s">
        <v>159</v>
      </c>
      <c r="FN2" s="160"/>
    </row>
    <row r="3" spans="1:175" s="33" customFormat="1" ht="14.25" customHeight="1">
      <c r="A3" s="48" t="s">
        <v>597</v>
      </c>
      <c r="B3" s="48" t="s">
        <v>646</v>
      </c>
      <c r="C3" s="48"/>
      <c r="D3" s="48"/>
      <c r="E3" s="48">
        <v>1</v>
      </c>
      <c r="F3" s="48" t="s">
        <v>598</v>
      </c>
      <c r="G3" s="48" t="s">
        <v>1089</v>
      </c>
      <c r="H3" s="49" t="s">
        <v>650</v>
      </c>
      <c r="I3" s="48"/>
      <c r="J3" s="48"/>
      <c r="K3" s="50"/>
      <c r="L3" s="50"/>
      <c r="M3" s="48"/>
      <c r="N3" s="51" t="s">
        <v>1395</v>
      </c>
      <c r="O3" s="51">
        <v>100</v>
      </c>
      <c r="P3" s="50"/>
      <c r="Q3" s="48"/>
      <c r="R3" s="52" t="e">
        <v>#DIV/0!</v>
      </c>
      <c r="S3" s="53">
        <v>354</v>
      </c>
      <c r="T3" s="54">
        <v>1493475</v>
      </c>
      <c r="U3" s="59">
        <v>352</v>
      </c>
      <c r="V3" s="59" t="s">
        <v>2203</v>
      </c>
      <c r="W3" s="59" t="s">
        <v>1450</v>
      </c>
      <c r="X3" s="60" t="s">
        <v>1507</v>
      </c>
      <c r="Y3" s="60">
        <v>120588235294118</v>
      </c>
      <c r="Z3" s="59" t="s">
        <v>1508</v>
      </c>
      <c r="AA3" s="60">
        <v>7175</v>
      </c>
      <c r="AB3" s="61">
        <v>0</v>
      </c>
      <c r="AC3" s="59" t="s">
        <v>1509</v>
      </c>
      <c r="AD3" s="63" t="s">
        <v>1509</v>
      </c>
      <c r="AE3" s="60"/>
      <c r="AF3" s="60"/>
      <c r="AG3" s="63"/>
      <c r="AH3" s="63"/>
      <c r="AI3" s="63"/>
      <c r="AJ3" s="63"/>
      <c r="AK3" s="59" t="s">
        <v>1510</v>
      </c>
      <c r="AL3" s="60" t="s">
        <v>1511</v>
      </c>
      <c r="AM3" s="63"/>
      <c r="AN3" s="60" t="s">
        <v>1511</v>
      </c>
      <c r="AO3" s="63"/>
      <c r="AP3" s="60"/>
      <c r="AQ3" s="63"/>
      <c r="AR3" s="63"/>
      <c r="AS3" s="63"/>
      <c r="AT3" s="63"/>
      <c r="AU3" s="59" t="s">
        <v>1512</v>
      </c>
      <c r="AV3" s="60">
        <v>133333333333333</v>
      </c>
      <c r="AW3" s="63"/>
      <c r="AX3" s="63"/>
      <c r="AY3" s="63"/>
      <c r="AZ3" s="63"/>
      <c r="BA3" s="63">
        <v>0</v>
      </c>
      <c r="BB3" s="59" t="s">
        <v>1513</v>
      </c>
      <c r="BC3" s="59">
        <v>21</v>
      </c>
      <c r="BD3" s="59" t="s">
        <v>1514</v>
      </c>
      <c r="BE3" s="60">
        <v>14</v>
      </c>
      <c r="BF3" s="60" t="s">
        <v>1515</v>
      </c>
      <c r="BG3" s="60">
        <v>141</v>
      </c>
      <c r="BH3" s="60">
        <v>21</v>
      </c>
      <c r="BI3" s="59" t="s">
        <v>1435</v>
      </c>
      <c r="BJ3" s="60" t="s">
        <v>1516</v>
      </c>
      <c r="BK3" s="60"/>
      <c r="BL3" s="60"/>
      <c r="BM3" s="63"/>
      <c r="BN3" s="59">
        <v>0</v>
      </c>
      <c r="BO3" s="63"/>
      <c r="BP3" s="60"/>
      <c r="BQ3" s="60">
        <v>0</v>
      </c>
      <c r="BR3" s="60">
        <v>0</v>
      </c>
      <c r="BS3" s="63"/>
      <c r="BT3" s="60">
        <v>0</v>
      </c>
      <c r="BU3" s="63"/>
      <c r="BV3" s="63"/>
      <c r="BW3" s="60"/>
      <c r="BX3" s="63"/>
      <c r="BY3" s="63"/>
      <c r="BZ3" s="59">
        <v>0</v>
      </c>
      <c r="CA3" s="63"/>
      <c r="CB3" s="63"/>
      <c r="CC3" s="63"/>
      <c r="CD3" s="63"/>
      <c r="CE3" s="63"/>
      <c r="CF3" s="63"/>
      <c r="CG3" s="60"/>
      <c r="CH3" s="63"/>
      <c r="CI3" s="63"/>
      <c r="CJ3" s="63"/>
      <c r="CK3" s="63"/>
      <c r="CL3" s="63"/>
      <c r="CM3" s="63"/>
      <c r="CN3" s="59" t="s">
        <v>1517</v>
      </c>
      <c r="CO3" s="59" t="s">
        <v>1518</v>
      </c>
      <c r="CP3" s="61"/>
      <c r="CQ3" s="63"/>
      <c r="CR3" s="59" t="s">
        <v>1462</v>
      </c>
      <c r="CS3" s="63"/>
      <c r="CT3" s="63"/>
      <c r="CU3" s="59" t="s">
        <v>1419</v>
      </c>
      <c r="CV3" s="63"/>
      <c r="CW3" s="63"/>
      <c r="CX3" s="63"/>
      <c r="CY3" s="59">
        <v>9</v>
      </c>
      <c r="CZ3" s="63"/>
      <c r="DA3" s="63"/>
      <c r="DB3" s="63"/>
      <c r="DC3" s="63"/>
      <c r="DD3" s="63"/>
      <c r="DE3" s="63"/>
      <c r="DF3" s="59">
        <v>0</v>
      </c>
      <c r="DG3" s="59">
        <v>0</v>
      </c>
      <c r="DH3" s="30">
        <v>0</v>
      </c>
      <c r="DI3" s="25"/>
      <c r="DJ3" s="25"/>
      <c r="DK3" s="25"/>
      <c r="DL3" s="25"/>
      <c r="DM3" s="23"/>
      <c r="DN3" s="25"/>
      <c r="DO3" s="25"/>
      <c r="DP3" s="27"/>
      <c r="DQ3" s="26"/>
      <c r="DR3" s="26"/>
      <c r="DS3" s="26"/>
      <c r="DT3" s="26"/>
      <c r="DU3" s="24"/>
      <c r="DV3" s="24"/>
      <c r="DW3" s="25"/>
      <c r="DX3" s="24"/>
      <c r="DY3" s="25"/>
      <c r="DZ3" s="24"/>
      <c r="EA3" s="25"/>
      <c r="EB3" s="25"/>
      <c r="EC3" s="25"/>
      <c r="ED3" s="26"/>
      <c r="EE3" s="26"/>
      <c r="EF3" s="24"/>
      <c r="EG3" s="25"/>
      <c r="EH3" s="26"/>
      <c r="EI3" s="25"/>
      <c r="EJ3" s="25"/>
      <c r="EK3" s="25"/>
      <c r="EL3" s="26"/>
      <c r="EM3" s="26"/>
      <c r="EN3" s="25"/>
      <c r="EO3" s="25"/>
      <c r="EP3" s="25"/>
      <c r="EQ3" s="25"/>
      <c r="ER3" s="25"/>
      <c r="ES3" s="26"/>
      <c r="ET3" s="26"/>
      <c r="EU3" s="25"/>
      <c r="EV3" s="27"/>
      <c r="EW3" s="27"/>
      <c r="EX3" s="27"/>
      <c r="EY3" s="27"/>
      <c r="EZ3" s="27"/>
      <c r="FA3" s="27"/>
      <c r="FB3" s="27"/>
      <c r="FC3" s="27"/>
      <c r="FD3" s="27"/>
      <c r="FE3" s="27"/>
      <c r="FF3" s="27"/>
      <c r="FG3" s="27"/>
      <c r="FH3" s="27"/>
      <c r="FI3" s="27"/>
      <c r="FJ3" s="27"/>
      <c r="FK3" s="27"/>
      <c r="FL3" s="27"/>
      <c r="FM3" s="27"/>
      <c r="FN3" s="38"/>
      <c r="FO3" s="38"/>
      <c r="FP3" s="38"/>
      <c r="FQ3" s="38"/>
      <c r="FR3" s="38"/>
      <c r="FS3" s="38"/>
    </row>
    <row r="4" spans="1:175" s="33" customFormat="1" ht="14.25" customHeight="1">
      <c r="A4" s="48" t="s">
        <v>600</v>
      </c>
      <c r="B4" s="48" t="s">
        <v>646</v>
      </c>
      <c r="C4" s="48"/>
      <c r="D4" s="48"/>
      <c r="E4" s="48">
        <v>1</v>
      </c>
      <c r="F4" s="48" t="s">
        <v>607</v>
      </c>
      <c r="G4" s="48" t="s">
        <v>1090</v>
      </c>
      <c r="H4" s="49" t="s">
        <v>608</v>
      </c>
      <c r="I4" s="48"/>
      <c r="J4" s="48"/>
      <c r="K4" s="50"/>
      <c r="L4" s="50"/>
      <c r="M4" s="48"/>
      <c r="N4" s="51" t="s">
        <v>1519</v>
      </c>
      <c r="O4" s="51">
        <v>100</v>
      </c>
      <c r="P4" s="50"/>
      <c r="Q4" s="48"/>
      <c r="R4" s="52">
        <v>1456</v>
      </c>
      <c r="S4" s="53">
        <v>333</v>
      </c>
      <c r="T4" s="54">
        <v>142850333333333</v>
      </c>
      <c r="U4" s="59">
        <v>338</v>
      </c>
      <c r="V4" s="59" t="s">
        <v>2204</v>
      </c>
      <c r="W4" s="59">
        <v>15</v>
      </c>
      <c r="X4" s="60" t="s">
        <v>1520</v>
      </c>
      <c r="Y4" s="60">
        <v>121386666666667</v>
      </c>
      <c r="Z4" s="59" t="s">
        <v>1521</v>
      </c>
      <c r="AA4" s="60">
        <v>758666666666667</v>
      </c>
      <c r="AB4" s="61">
        <v>0</v>
      </c>
      <c r="AC4" s="59" t="s">
        <v>1522</v>
      </c>
      <c r="AD4" s="63" t="s">
        <v>1522</v>
      </c>
      <c r="AE4" s="60"/>
      <c r="AF4" s="60"/>
      <c r="AG4" s="63"/>
      <c r="AH4" s="63"/>
      <c r="AI4" s="63"/>
      <c r="AJ4" s="63"/>
      <c r="AK4" s="59" t="s">
        <v>1523</v>
      </c>
      <c r="AL4" s="60" t="s">
        <v>1524</v>
      </c>
      <c r="AM4" s="63"/>
      <c r="AN4" s="60" t="s">
        <v>1524</v>
      </c>
      <c r="AO4" s="63"/>
      <c r="AP4" s="60"/>
      <c r="AQ4" s="63"/>
      <c r="AR4" s="63"/>
      <c r="AS4" s="63"/>
      <c r="AT4" s="63"/>
      <c r="AU4" s="59">
        <v>9</v>
      </c>
      <c r="AV4" s="60" t="s">
        <v>1525</v>
      </c>
      <c r="AW4" s="63"/>
      <c r="AX4" s="63"/>
      <c r="AY4" s="63"/>
      <c r="AZ4" s="63"/>
      <c r="BA4" s="63">
        <v>0</v>
      </c>
      <c r="BB4" s="59">
        <v>1</v>
      </c>
      <c r="BC4" s="59">
        <v>13</v>
      </c>
      <c r="BD4" s="59" t="s">
        <v>1526</v>
      </c>
      <c r="BE4" s="60" t="s">
        <v>1527</v>
      </c>
      <c r="BF4" s="60">
        <v>181333333333333</v>
      </c>
      <c r="BG4" s="60">
        <v>229</v>
      </c>
      <c r="BH4" s="60">
        <v>14</v>
      </c>
      <c r="BI4" s="59" t="s">
        <v>1528</v>
      </c>
      <c r="BJ4" s="60" t="s">
        <v>1529</v>
      </c>
      <c r="BK4" s="60"/>
      <c r="BL4" s="60"/>
      <c r="BM4" s="63"/>
      <c r="BN4" s="59">
        <v>0</v>
      </c>
      <c r="BO4" s="63"/>
      <c r="BP4" s="60"/>
      <c r="BQ4" s="60">
        <v>0</v>
      </c>
      <c r="BR4" s="60">
        <v>0</v>
      </c>
      <c r="BS4" s="63"/>
      <c r="BT4" s="60">
        <v>612</v>
      </c>
      <c r="BU4" s="63"/>
      <c r="BV4" s="63"/>
      <c r="BW4" s="60"/>
      <c r="BX4" s="63"/>
      <c r="BY4" s="63"/>
      <c r="BZ4" s="59">
        <v>0</v>
      </c>
      <c r="CA4" s="63"/>
      <c r="CB4" s="63"/>
      <c r="CC4" s="63"/>
      <c r="CD4" s="63"/>
      <c r="CE4" s="63"/>
      <c r="CF4" s="63"/>
      <c r="CG4" s="60"/>
      <c r="CH4" s="63"/>
      <c r="CI4" s="63"/>
      <c r="CJ4" s="63"/>
      <c r="CK4" s="63"/>
      <c r="CL4" s="63"/>
      <c r="CM4" s="63"/>
      <c r="CN4" s="59" t="s">
        <v>1406</v>
      </c>
      <c r="CO4" s="59" t="s">
        <v>1421</v>
      </c>
      <c r="CP4" s="61"/>
      <c r="CQ4" s="63"/>
      <c r="CR4" s="59" t="s">
        <v>1431</v>
      </c>
      <c r="CS4" s="63"/>
      <c r="CT4" s="63"/>
      <c r="CU4" s="59" t="s">
        <v>1530</v>
      </c>
      <c r="CV4" s="63"/>
      <c r="CW4" s="63"/>
      <c r="CX4" s="60" t="s">
        <v>1531</v>
      </c>
      <c r="CY4" s="59">
        <v>26</v>
      </c>
      <c r="CZ4" s="63"/>
      <c r="DA4" s="63"/>
      <c r="DB4" s="63"/>
      <c r="DC4" s="63"/>
      <c r="DD4" s="63"/>
      <c r="DE4" s="63"/>
      <c r="DF4" s="59">
        <v>0</v>
      </c>
      <c r="DG4" s="59">
        <v>0</v>
      </c>
      <c r="DH4" s="30">
        <v>0</v>
      </c>
      <c r="DI4" s="25"/>
      <c r="DJ4" s="25"/>
      <c r="DK4" s="25"/>
      <c r="DL4" s="25"/>
      <c r="DM4" s="23"/>
      <c r="DN4" s="25"/>
      <c r="DO4" s="25"/>
      <c r="DP4" s="27"/>
      <c r="DQ4" s="26"/>
      <c r="DR4" s="26"/>
      <c r="DS4" s="26"/>
      <c r="DT4" s="26"/>
      <c r="DU4" s="24"/>
      <c r="DV4" s="24"/>
      <c r="DW4" s="25"/>
      <c r="DX4" s="24"/>
      <c r="DY4" s="25"/>
      <c r="DZ4" s="24"/>
      <c r="EA4" s="25"/>
      <c r="EB4" s="25"/>
      <c r="EC4" s="25"/>
      <c r="ED4" s="26"/>
      <c r="EE4" s="26"/>
      <c r="EF4" s="24"/>
      <c r="EG4" s="25"/>
      <c r="EH4" s="26"/>
      <c r="EI4" s="25"/>
      <c r="EJ4" s="25"/>
      <c r="EK4" s="25"/>
      <c r="EL4" s="26"/>
      <c r="EM4" s="26"/>
      <c r="EN4" s="25"/>
      <c r="EO4" s="25"/>
      <c r="EP4" s="25"/>
      <c r="EQ4" s="25"/>
      <c r="ER4" s="25"/>
      <c r="ES4" s="26"/>
      <c r="ET4" s="26"/>
      <c r="EU4" s="25"/>
      <c r="EV4" s="27"/>
      <c r="EW4" s="27"/>
      <c r="EX4" s="27"/>
      <c r="EY4" s="27"/>
      <c r="EZ4" s="27"/>
      <c r="FA4" s="27"/>
      <c r="FB4" s="27"/>
      <c r="FC4" s="27"/>
      <c r="FD4" s="27"/>
      <c r="FE4" s="27"/>
      <c r="FF4" s="27"/>
      <c r="FG4" s="27"/>
      <c r="FH4" s="27"/>
      <c r="FI4" s="27"/>
      <c r="FJ4" s="27"/>
      <c r="FK4" s="27"/>
      <c r="FL4" s="27"/>
      <c r="FM4" s="27"/>
      <c r="FN4" s="38"/>
      <c r="FO4" s="38"/>
      <c r="FP4" s="38"/>
      <c r="FQ4" s="38"/>
      <c r="FR4" s="38"/>
      <c r="FS4" s="38"/>
    </row>
    <row r="5" spans="1:175" s="33" customFormat="1" ht="14.25" customHeight="1">
      <c r="A5" s="48" t="s">
        <v>613</v>
      </c>
      <c r="B5" s="48" t="s">
        <v>646</v>
      </c>
      <c r="C5" s="48"/>
      <c r="D5" s="48"/>
      <c r="E5" s="48">
        <v>1</v>
      </c>
      <c r="F5" s="48" t="s">
        <v>614</v>
      </c>
      <c r="G5" s="48" t="s">
        <v>655</v>
      </c>
      <c r="H5" s="49" t="s">
        <v>615</v>
      </c>
      <c r="I5" s="48"/>
      <c r="J5" s="48"/>
      <c r="K5" s="50"/>
      <c r="L5" s="50"/>
      <c r="M5" s="48"/>
      <c r="N5" s="51" t="s">
        <v>1532</v>
      </c>
      <c r="O5" s="51">
        <v>100</v>
      </c>
      <c r="P5" s="50"/>
      <c r="Q5" s="48"/>
      <c r="R5" s="52" t="e">
        <v>#DIV/0!</v>
      </c>
      <c r="S5" s="53">
        <v>38</v>
      </c>
      <c r="T5" s="54">
        <v>150525</v>
      </c>
      <c r="U5" s="59">
        <v>36</v>
      </c>
      <c r="V5" s="59" t="s">
        <v>2205</v>
      </c>
      <c r="W5" s="59" t="s">
        <v>1533</v>
      </c>
      <c r="X5" s="60" t="s">
        <v>1520</v>
      </c>
      <c r="Y5" s="60" t="s">
        <v>1534</v>
      </c>
      <c r="Z5" s="59" t="s">
        <v>1535</v>
      </c>
      <c r="AA5" s="60" t="s">
        <v>1536</v>
      </c>
      <c r="AB5" s="61">
        <v>0</v>
      </c>
      <c r="AC5" s="59" t="s">
        <v>1509</v>
      </c>
      <c r="AD5" s="63" t="s">
        <v>1509</v>
      </c>
      <c r="AE5" s="60"/>
      <c r="AF5" s="60"/>
      <c r="AG5" s="63"/>
      <c r="AH5" s="63"/>
      <c r="AI5" s="63"/>
      <c r="AJ5" s="63"/>
      <c r="AK5" s="59">
        <v>5</v>
      </c>
      <c r="AL5" s="60">
        <v>5.0000000000000027</v>
      </c>
      <c r="AM5" s="63"/>
      <c r="AN5" s="60">
        <v>6875</v>
      </c>
      <c r="AO5" s="63"/>
      <c r="AP5" s="60"/>
      <c r="AQ5" s="63"/>
      <c r="AR5" s="63"/>
      <c r="AS5" s="63"/>
      <c r="AT5" s="63"/>
      <c r="AU5" s="59" t="s">
        <v>1537</v>
      </c>
      <c r="AV5" s="60" t="s">
        <v>1538</v>
      </c>
      <c r="AW5" s="63"/>
      <c r="AX5" s="63"/>
      <c r="AY5" s="63"/>
      <c r="AZ5" s="63"/>
      <c r="BA5" s="63">
        <v>0</v>
      </c>
      <c r="BB5" s="59" t="s">
        <v>1435</v>
      </c>
      <c r="BC5" s="59">
        <v>36</v>
      </c>
      <c r="BD5" s="59">
        <v>2</v>
      </c>
      <c r="BE5" s="60">
        <v>43</v>
      </c>
      <c r="BF5" s="60">
        <v>24</v>
      </c>
      <c r="BG5" s="60" t="s">
        <v>1539</v>
      </c>
      <c r="BH5" s="60">
        <v>5</v>
      </c>
      <c r="BI5" s="59" t="s">
        <v>1540</v>
      </c>
      <c r="BJ5" s="60" t="s">
        <v>1541</v>
      </c>
      <c r="BK5" s="60"/>
      <c r="BL5" s="60"/>
      <c r="BM5" s="63"/>
      <c r="BN5" s="59">
        <v>0</v>
      </c>
      <c r="BO5" s="63"/>
      <c r="BP5" s="60"/>
      <c r="BQ5" s="60">
        <v>0</v>
      </c>
      <c r="BR5" s="60">
        <v>0</v>
      </c>
      <c r="BS5" s="63"/>
      <c r="BT5" s="60">
        <v>0</v>
      </c>
      <c r="BU5" s="63"/>
      <c r="BV5" s="63"/>
      <c r="BW5" s="60"/>
      <c r="BX5" s="63"/>
      <c r="BY5" s="63"/>
      <c r="BZ5" s="59">
        <v>0</v>
      </c>
      <c r="CA5" s="63"/>
      <c r="CB5" s="63"/>
      <c r="CC5" s="63"/>
      <c r="CD5" s="63"/>
      <c r="CE5" s="63"/>
      <c r="CF5" s="63"/>
      <c r="CG5" s="60"/>
      <c r="CH5" s="63"/>
      <c r="CI5" s="63"/>
      <c r="CJ5" s="63"/>
      <c r="CK5" s="63"/>
      <c r="CL5" s="63"/>
      <c r="CM5" s="63"/>
      <c r="CN5" s="59" t="s">
        <v>1496</v>
      </c>
      <c r="CO5" s="59" t="s">
        <v>1418</v>
      </c>
      <c r="CP5" s="61"/>
      <c r="CQ5" s="63"/>
      <c r="CR5" s="59" t="s">
        <v>1542</v>
      </c>
      <c r="CS5" s="63"/>
      <c r="CT5" s="63"/>
      <c r="CU5" s="59" t="s">
        <v>1421</v>
      </c>
      <c r="CV5" s="63"/>
      <c r="CW5" s="63"/>
      <c r="CX5" s="63"/>
      <c r="CY5" s="59">
        <v>11</v>
      </c>
      <c r="CZ5" s="63"/>
      <c r="DA5" s="63"/>
      <c r="DB5" s="63"/>
      <c r="DC5" s="63"/>
      <c r="DD5" s="63"/>
      <c r="DE5" s="63"/>
      <c r="DF5" s="59">
        <v>0</v>
      </c>
      <c r="DG5" s="59">
        <v>9</v>
      </c>
      <c r="DH5" s="30">
        <v>9</v>
      </c>
      <c r="DI5" s="25"/>
      <c r="DJ5" s="25"/>
      <c r="DK5" s="25"/>
      <c r="DL5" s="25"/>
      <c r="DM5" s="23"/>
      <c r="DN5" s="25"/>
      <c r="DO5" s="25"/>
      <c r="DP5" s="27"/>
      <c r="DQ5" s="26"/>
      <c r="DR5" s="26"/>
      <c r="DS5" s="26"/>
      <c r="DT5" s="26"/>
      <c r="DU5" s="24"/>
      <c r="DV5" s="24"/>
      <c r="DW5" s="25"/>
      <c r="DX5" s="24"/>
      <c r="DY5" s="25"/>
      <c r="DZ5" s="24"/>
      <c r="EA5" s="25"/>
      <c r="EB5" s="25"/>
      <c r="EC5" s="25"/>
      <c r="ED5" s="26"/>
      <c r="EE5" s="26"/>
      <c r="EF5" s="24"/>
      <c r="EG5" s="25"/>
      <c r="EH5" s="26"/>
      <c r="EI5" s="25"/>
      <c r="EJ5" s="25"/>
      <c r="EK5" s="25"/>
      <c r="EL5" s="26"/>
      <c r="EM5" s="26"/>
      <c r="EN5" s="25"/>
      <c r="EO5" s="25"/>
      <c r="EP5" s="25"/>
      <c r="EQ5" s="25"/>
      <c r="ER5" s="25"/>
      <c r="ES5" s="26"/>
      <c r="ET5" s="26"/>
      <c r="EU5" s="25"/>
      <c r="EV5" s="27"/>
      <c r="EW5" s="27"/>
      <c r="EX5" s="27"/>
      <c r="EY5" s="27"/>
      <c r="EZ5" s="27"/>
      <c r="FA5" s="27"/>
      <c r="FB5" s="27"/>
      <c r="FC5" s="27"/>
      <c r="FD5" s="27"/>
      <c r="FE5" s="27"/>
      <c r="FF5" s="27"/>
      <c r="FG5" s="27"/>
      <c r="FH5" s="27"/>
      <c r="FI5" s="27"/>
      <c r="FJ5" s="27"/>
      <c r="FK5" s="27"/>
      <c r="FL5" s="27"/>
      <c r="FM5" s="27"/>
      <c r="FN5" s="38"/>
      <c r="FO5" s="38"/>
      <c r="FP5" s="38"/>
      <c r="FQ5" s="38"/>
      <c r="FR5" s="38"/>
      <c r="FS5" s="38"/>
    </row>
    <row r="6" spans="1:175" s="33" customFormat="1" ht="14.25" customHeight="1">
      <c r="A6" s="48" t="s">
        <v>612</v>
      </c>
      <c r="B6" s="48" t="s">
        <v>646</v>
      </c>
      <c r="C6" s="48"/>
      <c r="D6" s="48"/>
      <c r="E6" s="48">
        <v>1</v>
      </c>
      <c r="F6" s="48" t="s">
        <v>626</v>
      </c>
      <c r="G6" s="48" t="s">
        <v>657</v>
      </c>
      <c r="H6" s="49" t="s">
        <v>623</v>
      </c>
      <c r="I6" s="48"/>
      <c r="J6" s="48"/>
      <c r="K6" s="50"/>
      <c r="L6" s="50"/>
      <c r="M6" s="48"/>
      <c r="N6" s="51">
        <v>98.999999999999986</v>
      </c>
      <c r="O6" s="51">
        <v>99.999999999999986</v>
      </c>
      <c r="P6" s="50"/>
      <c r="Q6" s="48"/>
      <c r="R6" s="52" t="e">
        <v>#DIV/0!</v>
      </c>
      <c r="S6" s="53">
        <v>44</v>
      </c>
      <c r="T6" s="54" t="s">
        <v>1543</v>
      </c>
      <c r="U6" s="59">
        <v>56</v>
      </c>
      <c r="V6" s="59" t="s">
        <v>2206</v>
      </c>
      <c r="W6" s="59" t="s">
        <v>1544</v>
      </c>
      <c r="X6" s="60" t="s">
        <v>1520</v>
      </c>
      <c r="Y6" s="60" t="s">
        <v>1416</v>
      </c>
      <c r="Z6" s="59" t="s">
        <v>1442</v>
      </c>
      <c r="AA6" s="60" t="s">
        <v>1442</v>
      </c>
      <c r="AB6" s="61">
        <v>0</v>
      </c>
      <c r="AC6" s="59" t="s">
        <v>1461</v>
      </c>
      <c r="AD6" s="63" t="s">
        <v>1461</v>
      </c>
      <c r="AE6" s="60"/>
      <c r="AF6" s="60"/>
      <c r="AG6" s="63"/>
      <c r="AH6" s="63"/>
      <c r="AI6" s="63"/>
      <c r="AJ6" s="63"/>
      <c r="AK6" s="59" t="s">
        <v>1545</v>
      </c>
      <c r="AL6" s="60">
        <v>845000000000001</v>
      </c>
      <c r="AM6" s="63"/>
      <c r="AN6" s="60" t="s">
        <v>1546</v>
      </c>
      <c r="AO6" s="63"/>
      <c r="AP6" s="60"/>
      <c r="AQ6" s="63"/>
      <c r="AR6" s="63"/>
      <c r="AS6" s="63"/>
      <c r="AT6" s="63"/>
      <c r="AU6" s="59">
        <v>1</v>
      </c>
      <c r="AV6" s="60">
        <v>1</v>
      </c>
      <c r="AW6" s="63"/>
      <c r="AX6" s="63"/>
      <c r="AY6" s="63"/>
      <c r="AZ6" s="63"/>
      <c r="BA6" s="63">
        <v>0</v>
      </c>
      <c r="BB6" s="59" t="s">
        <v>1408</v>
      </c>
      <c r="BC6" s="59">
        <v>69</v>
      </c>
      <c r="BD6" s="59" t="s">
        <v>1547</v>
      </c>
      <c r="BE6" s="60" t="s">
        <v>1548</v>
      </c>
      <c r="BF6" s="60" t="s">
        <v>1549</v>
      </c>
      <c r="BG6" s="60">
        <v>516</v>
      </c>
      <c r="BH6" s="60">
        <v>46</v>
      </c>
      <c r="BI6" s="59">
        <v>38</v>
      </c>
      <c r="BJ6" s="60" t="s">
        <v>1550</v>
      </c>
      <c r="BK6" s="60"/>
      <c r="BL6" s="60"/>
      <c r="BM6" s="63"/>
      <c r="BN6" s="59">
        <v>0</v>
      </c>
      <c r="BO6" s="63"/>
      <c r="BP6" s="60">
        <v>0</v>
      </c>
      <c r="BQ6" s="60">
        <v>0</v>
      </c>
      <c r="BR6" s="60">
        <v>0</v>
      </c>
      <c r="BS6" s="63"/>
      <c r="BT6" s="60">
        <v>0</v>
      </c>
      <c r="BU6" s="63"/>
      <c r="BV6" s="63"/>
      <c r="BW6" s="60"/>
      <c r="BX6" s="63"/>
      <c r="BY6" s="63"/>
      <c r="BZ6" s="59">
        <v>0</v>
      </c>
      <c r="CA6" s="63"/>
      <c r="CB6" s="63"/>
      <c r="CC6" s="63"/>
      <c r="CD6" s="63"/>
      <c r="CE6" s="63"/>
      <c r="CF6" s="63"/>
      <c r="CG6" s="60"/>
      <c r="CH6" s="63"/>
      <c r="CI6" s="63"/>
      <c r="CJ6" s="63"/>
      <c r="CK6" s="63"/>
      <c r="CL6" s="63"/>
      <c r="CM6" s="63"/>
      <c r="CN6" s="59" t="s">
        <v>1551</v>
      </c>
      <c r="CO6" s="59" t="s">
        <v>1551</v>
      </c>
      <c r="CP6" s="61"/>
      <c r="CQ6" s="63"/>
      <c r="CR6" s="59" t="s">
        <v>1552</v>
      </c>
      <c r="CS6" s="63"/>
      <c r="CT6" s="63"/>
      <c r="CU6" s="59" t="s">
        <v>1553</v>
      </c>
      <c r="CV6" s="63"/>
      <c r="CW6" s="63"/>
      <c r="CX6" s="63"/>
      <c r="CY6" s="59">
        <v>2</v>
      </c>
      <c r="CZ6" s="63"/>
      <c r="DA6" s="63"/>
      <c r="DB6" s="63"/>
      <c r="DC6" s="63"/>
      <c r="DD6" s="63"/>
      <c r="DE6" s="63"/>
      <c r="DF6" s="59">
        <v>0</v>
      </c>
      <c r="DG6" s="59">
        <v>0</v>
      </c>
      <c r="DH6" s="30">
        <v>0</v>
      </c>
      <c r="DI6" s="25"/>
      <c r="DJ6" s="25"/>
      <c r="DK6" s="25"/>
      <c r="DL6" s="25"/>
      <c r="DM6" s="23"/>
      <c r="DN6" s="25"/>
      <c r="DO6" s="25"/>
      <c r="DP6" s="27"/>
      <c r="DQ6" s="26"/>
      <c r="DR6" s="26"/>
      <c r="DS6" s="26"/>
      <c r="DT6" s="26"/>
      <c r="DU6" s="24"/>
      <c r="DV6" s="24"/>
      <c r="DW6" s="25"/>
      <c r="DX6" s="24"/>
      <c r="DY6" s="25"/>
      <c r="DZ6" s="24"/>
      <c r="EA6" s="25"/>
      <c r="EB6" s="25"/>
      <c r="EC6" s="25"/>
      <c r="ED6" s="26"/>
      <c r="EE6" s="26"/>
      <c r="EF6" s="24"/>
      <c r="EG6" s="25"/>
      <c r="EH6" s="26"/>
      <c r="EI6" s="25"/>
      <c r="EJ6" s="25"/>
      <c r="EK6" s="25"/>
      <c r="EL6" s="26"/>
      <c r="EM6" s="26"/>
      <c r="EN6" s="25"/>
      <c r="EO6" s="25"/>
      <c r="EP6" s="25"/>
      <c r="EQ6" s="25"/>
      <c r="ER6" s="25"/>
      <c r="ES6" s="26"/>
      <c r="ET6" s="26"/>
      <c r="EU6" s="25"/>
      <c r="EV6" s="27"/>
      <c r="EW6" s="27"/>
      <c r="EX6" s="27"/>
      <c r="EY6" s="27"/>
      <c r="EZ6" s="27"/>
      <c r="FA6" s="27"/>
      <c r="FB6" s="27"/>
      <c r="FC6" s="27"/>
      <c r="FD6" s="27"/>
      <c r="FE6" s="27"/>
      <c r="FF6" s="27"/>
      <c r="FG6" s="27"/>
      <c r="FH6" s="27"/>
      <c r="FI6" s="27"/>
      <c r="FJ6" s="27"/>
      <c r="FK6" s="27"/>
      <c r="FL6" s="27"/>
      <c r="FM6" s="27"/>
      <c r="FN6" s="38"/>
      <c r="FO6" s="38"/>
      <c r="FP6" s="38"/>
      <c r="FQ6" s="38"/>
      <c r="FR6" s="38"/>
      <c r="FS6" s="38"/>
    </row>
    <row r="7" spans="1:175" s="33" customFormat="1" ht="14.25" customHeight="1">
      <c r="A7" s="48" t="s">
        <v>629</v>
      </c>
      <c r="B7" s="48" t="s">
        <v>646</v>
      </c>
      <c r="C7" s="48"/>
      <c r="D7" s="48"/>
      <c r="E7" s="48">
        <v>1</v>
      </c>
      <c r="F7" s="48" t="s">
        <v>630</v>
      </c>
      <c r="G7" s="48" t="s">
        <v>658</v>
      </c>
      <c r="H7" s="49" t="s">
        <v>631</v>
      </c>
      <c r="I7" s="48"/>
      <c r="J7" s="48"/>
      <c r="K7" s="50"/>
      <c r="L7" s="50"/>
      <c r="M7" s="48"/>
      <c r="N7" s="51" t="s">
        <v>1554</v>
      </c>
      <c r="O7" s="51">
        <v>100.00000000000001</v>
      </c>
      <c r="P7" s="50"/>
      <c r="Q7" s="48"/>
      <c r="R7" s="52" t="e">
        <v>#DIV/0!</v>
      </c>
      <c r="S7" s="53">
        <v>476666666666667</v>
      </c>
      <c r="T7" s="54" t="s">
        <v>1555</v>
      </c>
      <c r="U7" s="59">
        <v>45</v>
      </c>
      <c r="V7" s="59" t="s">
        <v>2207</v>
      </c>
      <c r="W7" s="59" t="s">
        <v>1556</v>
      </c>
      <c r="X7" s="60" t="s">
        <v>1520</v>
      </c>
      <c r="Y7" s="60" t="s">
        <v>1557</v>
      </c>
      <c r="Z7" s="59" t="s">
        <v>1558</v>
      </c>
      <c r="AA7" s="60" t="s">
        <v>1558</v>
      </c>
      <c r="AB7" s="61">
        <v>0</v>
      </c>
      <c r="AC7" s="59" t="s">
        <v>1423</v>
      </c>
      <c r="AD7" s="63" t="s">
        <v>1559</v>
      </c>
      <c r="AE7" s="60"/>
      <c r="AF7" s="60"/>
      <c r="AG7" s="63"/>
      <c r="AH7" s="63"/>
      <c r="AI7" s="63"/>
      <c r="AJ7" s="63"/>
      <c r="AK7" s="59" t="s">
        <v>1560</v>
      </c>
      <c r="AL7" s="60">
        <v>837333333333334</v>
      </c>
      <c r="AM7" s="63"/>
      <c r="AN7" s="60">
        <v>986666666666667</v>
      </c>
      <c r="AO7" s="63"/>
      <c r="AP7" s="60"/>
      <c r="AQ7" s="63"/>
      <c r="AR7" s="63"/>
      <c r="AS7" s="63"/>
      <c r="AT7" s="63"/>
      <c r="AU7" s="59" t="s">
        <v>1553</v>
      </c>
      <c r="AV7" s="60" t="s">
        <v>1553</v>
      </c>
      <c r="AW7" s="63"/>
      <c r="AX7" s="63"/>
      <c r="AY7" s="63"/>
      <c r="AZ7" s="63"/>
      <c r="BA7" s="63">
        <v>0</v>
      </c>
      <c r="BB7" s="59" t="s">
        <v>1434</v>
      </c>
      <c r="BC7" s="59">
        <v>39</v>
      </c>
      <c r="BD7" s="59" t="s">
        <v>1492</v>
      </c>
      <c r="BE7" s="60">
        <v>23</v>
      </c>
      <c r="BF7" s="60">
        <v>54</v>
      </c>
      <c r="BG7" s="60" t="s">
        <v>1561</v>
      </c>
      <c r="BH7" s="60" t="s">
        <v>1562</v>
      </c>
      <c r="BI7" s="59" t="s">
        <v>1563</v>
      </c>
      <c r="BJ7" s="60" t="s">
        <v>1564</v>
      </c>
      <c r="BK7" s="60"/>
      <c r="BL7" s="60"/>
      <c r="BM7" s="63"/>
      <c r="BN7" s="59">
        <v>0</v>
      </c>
      <c r="BO7" s="63">
        <v>0</v>
      </c>
      <c r="BP7" s="60"/>
      <c r="BQ7" s="60">
        <v>0</v>
      </c>
      <c r="BR7" s="60" t="s">
        <v>1552</v>
      </c>
      <c r="BS7" s="63"/>
      <c r="BT7" s="60" t="s">
        <v>1552</v>
      </c>
      <c r="BU7" s="63"/>
      <c r="BV7" s="63"/>
      <c r="BW7" s="60"/>
      <c r="BX7" s="63"/>
      <c r="BY7" s="63"/>
      <c r="BZ7" s="59">
        <v>0</v>
      </c>
      <c r="CA7" s="63"/>
      <c r="CB7" s="63"/>
      <c r="CC7" s="63"/>
      <c r="CD7" s="63"/>
      <c r="CE7" s="63"/>
      <c r="CF7" s="63"/>
      <c r="CG7" s="60"/>
      <c r="CH7" s="63"/>
      <c r="CI7" s="63"/>
      <c r="CJ7" s="63"/>
      <c r="CK7" s="63"/>
      <c r="CL7" s="63"/>
      <c r="CM7" s="63"/>
      <c r="CN7" s="59" t="s">
        <v>1565</v>
      </c>
      <c r="CO7" s="59" t="s">
        <v>1551</v>
      </c>
      <c r="CP7" s="61"/>
      <c r="CQ7" s="63"/>
      <c r="CR7" s="59" t="s">
        <v>1432</v>
      </c>
      <c r="CS7" s="63"/>
      <c r="CT7" s="63"/>
      <c r="CU7" s="59" t="s">
        <v>1419</v>
      </c>
      <c r="CV7" s="63"/>
      <c r="CW7" s="63"/>
      <c r="CX7" s="60" t="s">
        <v>1566</v>
      </c>
      <c r="CY7" s="59">
        <v>19</v>
      </c>
      <c r="CZ7" s="63"/>
      <c r="DA7" s="60">
        <v>19</v>
      </c>
      <c r="DB7" s="60">
        <v>0</v>
      </c>
      <c r="DC7" s="63"/>
      <c r="DD7" s="63"/>
      <c r="DE7" s="63"/>
      <c r="DF7" s="59">
        <v>0</v>
      </c>
      <c r="DG7" s="59" t="s">
        <v>1567</v>
      </c>
      <c r="DH7" s="30">
        <v>766666666666667</v>
      </c>
      <c r="DI7" s="25"/>
      <c r="DJ7" s="25"/>
      <c r="DK7" s="25"/>
      <c r="DL7" s="25"/>
      <c r="DM7" s="23"/>
      <c r="DN7" s="25"/>
      <c r="DO7" s="25"/>
      <c r="DP7" s="27"/>
      <c r="DQ7" s="26"/>
      <c r="DR7" s="26"/>
      <c r="DS7" s="26"/>
      <c r="DT7" s="26"/>
      <c r="DU7" s="24"/>
      <c r="DV7" s="24"/>
      <c r="DW7" s="25"/>
      <c r="DX7" s="24"/>
      <c r="DY7" s="25"/>
      <c r="DZ7" s="24"/>
      <c r="EA7" s="25"/>
      <c r="EB7" s="25"/>
      <c r="EC7" s="25"/>
      <c r="ED7" s="26"/>
      <c r="EE7" s="26"/>
      <c r="EF7" s="24"/>
      <c r="EG7" s="25"/>
      <c r="EH7" s="26"/>
      <c r="EI7" s="25"/>
      <c r="EJ7" s="25"/>
      <c r="EK7" s="25"/>
      <c r="EL7" s="26"/>
      <c r="EM7" s="26"/>
      <c r="EN7" s="25"/>
      <c r="EO7" s="25"/>
      <c r="EP7" s="25"/>
      <c r="EQ7" s="25"/>
      <c r="ER7" s="25"/>
      <c r="ES7" s="26"/>
      <c r="ET7" s="26"/>
      <c r="EU7" s="25"/>
      <c r="EV7" s="27"/>
      <c r="EW7" s="27"/>
      <c r="EX7" s="27"/>
      <c r="EY7" s="27"/>
      <c r="EZ7" s="27"/>
      <c r="FA7" s="27"/>
      <c r="FB7" s="27"/>
      <c r="FC7" s="27"/>
      <c r="FD7" s="27"/>
      <c r="FE7" s="27"/>
      <c r="FF7" s="27"/>
      <c r="FG7" s="27"/>
      <c r="FH7" s="27"/>
      <c r="FI7" s="27"/>
      <c r="FJ7" s="27"/>
      <c r="FK7" s="27"/>
      <c r="FL7" s="27"/>
      <c r="FM7" s="27"/>
      <c r="FN7" s="38"/>
      <c r="FO7" s="38"/>
      <c r="FP7" s="38"/>
      <c r="FQ7" s="38"/>
      <c r="FR7" s="38"/>
      <c r="FS7" s="38"/>
    </row>
    <row r="8" spans="1:175" s="33" customFormat="1" ht="14.25" customHeight="1">
      <c r="A8" s="48" t="s">
        <v>638</v>
      </c>
      <c r="B8" s="48" t="s">
        <v>646</v>
      </c>
      <c r="C8" s="48"/>
      <c r="D8" s="48"/>
      <c r="E8" s="48">
        <v>1</v>
      </c>
      <c r="F8" s="48" t="s">
        <v>639</v>
      </c>
      <c r="G8" s="48" t="s">
        <v>659</v>
      </c>
      <c r="H8" s="49" t="s">
        <v>1568</v>
      </c>
      <c r="I8" s="48"/>
      <c r="J8" s="48"/>
      <c r="K8" s="50"/>
      <c r="L8" s="50"/>
      <c r="M8" s="48"/>
      <c r="N8" s="51" t="s">
        <v>1569</v>
      </c>
      <c r="O8" s="51">
        <v>100.00000000000001</v>
      </c>
      <c r="P8" s="50"/>
      <c r="Q8" s="48"/>
      <c r="R8" s="52" t="e">
        <v>#DIV/0!</v>
      </c>
      <c r="S8" s="53">
        <v>68</v>
      </c>
      <c r="T8" s="54" t="s">
        <v>1570</v>
      </c>
      <c r="U8" s="59">
        <v>63</v>
      </c>
      <c r="V8" s="59" t="s">
        <v>2208</v>
      </c>
      <c r="W8" s="59" t="s">
        <v>1571</v>
      </c>
      <c r="X8" s="60" t="s">
        <v>1520</v>
      </c>
      <c r="Y8" s="60" t="s">
        <v>1572</v>
      </c>
      <c r="Z8" s="59" t="s">
        <v>1573</v>
      </c>
      <c r="AA8" s="60">
        <v>186666666666667</v>
      </c>
      <c r="AB8" s="61">
        <v>0</v>
      </c>
      <c r="AC8" s="59" t="s">
        <v>1424</v>
      </c>
      <c r="AD8" s="63" t="s">
        <v>1574</v>
      </c>
      <c r="AE8" s="60"/>
      <c r="AF8" s="60"/>
      <c r="AG8" s="63"/>
      <c r="AH8" s="63"/>
      <c r="AI8" s="63"/>
      <c r="AJ8" s="63"/>
      <c r="AK8" s="59" t="s">
        <v>1575</v>
      </c>
      <c r="AL8" s="60" t="s">
        <v>1575</v>
      </c>
      <c r="AM8" s="63"/>
      <c r="AN8" s="60" t="s">
        <v>1576</v>
      </c>
      <c r="AO8" s="63"/>
      <c r="AP8" s="60"/>
      <c r="AQ8" s="63"/>
      <c r="AR8" s="63"/>
      <c r="AS8" s="63"/>
      <c r="AT8" s="63"/>
      <c r="AU8" s="59" t="s">
        <v>1577</v>
      </c>
      <c r="AV8" s="60" t="s">
        <v>1577</v>
      </c>
      <c r="AW8" s="63"/>
      <c r="AX8" s="63"/>
      <c r="AY8" s="63"/>
      <c r="AZ8" s="63"/>
      <c r="BA8" s="63">
        <v>0</v>
      </c>
      <c r="BB8" s="59" t="s">
        <v>1492</v>
      </c>
      <c r="BC8" s="59">
        <v>42</v>
      </c>
      <c r="BD8" s="59" t="s">
        <v>1435</v>
      </c>
      <c r="BE8" s="60">
        <v>21</v>
      </c>
      <c r="BF8" s="60">
        <v>503333333333333</v>
      </c>
      <c r="BG8" s="60" t="s">
        <v>1578</v>
      </c>
      <c r="BH8" s="60">
        <v>9</v>
      </c>
      <c r="BI8" s="59" t="s">
        <v>1579</v>
      </c>
      <c r="BJ8" s="60" t="s">
        <v>1580</v>
      </c>
      <c r="BK8" s="60"/>
      <c r="BL8" s="60"/>
      <c r="BM8" s="63"/>
      <c r="BN8" s="59">
        <v>0</v>
      </c>
      <c r="BO8" s="60">
        <v>1</v>
      </c>
      <c r="BP8" s="60"/>
      <c r="BQ8" s="60">
        <v>0</v>
      </c>
      <c r="BR8" s="60">
        <v>4</v>
      </c>
      <c r="BS8" s="63"/>
      <c r="BT8" s="60">
        <v>4</v>
      </c>
      <c r="BU8" s="63"/>
      <c r="BV8" s="63"/>
      <c r="BW8" s="60"/>
      <c r="BX8" s="63"/>
      <c r="BY8" s="63"/>
      <c r="BZ8" s="59">
        <v>0</v>
      </c>
      <c r="CA8" s="63"/>
      <c r="CB8" s="63"/>
      <c r="CC8" s="63"/>
      <c r="CD8" s="63"/>
      <c r="CE8" s="63"/>
      <c r="CF8" s="63"/>
      <c r="CG8" s="60"/>
      <c r="CH8" s="63"/>
      <c r="CI8" s="63"/>
      <c r="CJ8" s="63"/>
      <c r="CK8" s="63"/>
      <c r="CL8" s="63"/>
      <c r="CM8" s="63"/>
      <c r="CN8" s="59" t="s">
        <v>1407</v>
      </c>
      <c r="CO8" s="59" t="s">
        <v>1581</v>
      </c>
      <c r="CP8" s="61"/>
      <c r="CQ8" s="63"/>
      <c r="CR8" s="59" t="s">
        <v>1433</v>
      </c>
      <c r="CS8" s="63"/>
      <c r="CT8" s="63"/>
      <c r="CU8" s="59" t="s">
        <v>1425</v>
      </c>
      <c r="CV8" s="63"/>
      <c r="CW8" s="63"/>
      <c r="CX8" s="60" t="s">
        <v>1582</v>
      </c>
      <c r="CY8" s="59">
        <v>34</v>
      </c>
      <c r="CZ8" s="63"/>
      <c r="DA8" s="60">
        <v>34</v>
      </c>
      <c r="DB8" s="60">
        <v>0</v>
      </c>
      <c r="DC8" s="63">
        <v>34</v>
      </c>
      <c r="DD8" s="63">
        <v>34</v>
      </c>
      <c r="DE8" s="63"/>
      <c r="DF8" s="59">
        <v>0</v>
      </c>
      <c r="DG8" s="59">
        <v>8</v>
      </c>
      <c r="DH8" s="30">
        <v>8</v>
      </c>
      <c r="DI8" s="25"/>
      <c r="DJ8" s="25"/>
      <c r="DK8" s="25"/>
      <c r="DL8" s="25"/>
      <c r="DM8" s="23"/>
      <c r="DN8" s="25"/>
      <c r="DO8" s="25"/>
      <c r="DP8" s="27"/>
      <c r="DQ8" s="26"/>
      <c r="DR8" s="26"/>
      <c r="DS8" s="26"/>
      <c r="DT8" s="26"/>
      <c r="DU8" s="24"/>
      <c r="DV8" s="24"/>
      <c r="DW8" s="25"/>
      <c r="DX8" s="24"/>
      <c r="DY8" s="25"/>
      <c r="DZ8" s="24"/>
      <c r="EA8" s="25"/>
      <c r="EB8" s="25"/>
      <c r="EC8" s="25"/>
      <c r="ED8" s="26"/>
      <c r="EE8" s="26"/>
      <c r="EF8" s="24"/>
      <c r="EG8" s="25"/>
      <c r="EH8" s="26"/>
      <c r="EI8" s="25"/>
      <c r="EJ8" s="25"/>
      <c r="EK8" s="25"/>
      <c r="EL8" s="26"/>
      <c r="EM8" s="26"/>
      <c r="EN8" s="25"/>
      <c r="EO8" s="25"/>
      <c r="EP8" s="25"/>
      <c r="EQ8" s="25"/>
      <c r="ER8" s="25"/>
      <c r="ES8" s="26"/>
      <c r="ET8" s="26"/>
      <c r="EU8" s="25"/>
      <c r="EV8" s="27"/>
      <c r="EW8" s="27"/>
      <c r="EX8" s="27"/>
      <c r="EY8" s="27"/>
      <c r="EZ8" s="27"/>
      <c r="FA8" s="27"/>
      <c r="FB8" s="27"/>
      <c r="FC8" s="27"/>
      <c r="FD8" s="27"/>
      <c r="FE8" s="27"/>
      <c r="FF8" s="27"/>
      <c r="FG8" s="27"/>
      <c r="FH8" s="27"/>
      <c r="FI8" s="27"/>
      <c r="FJ8" s="27"/>
      <c r="FK8" s="27"/>
      <c r="FL8" s="27"/>
      <c r="FM8" s="27"/>
      <c r="FN8" s="38"/>
      <c r="FO8" s="38"/>
      <c r="FP8" s="38"/>
      <c r="FQ8" s="38"/>
      <c r="FR8" s="38"/>
      <c r="FS8" s="38"/>
    </row>
    <row r="9" spans="1:175" s="33" customFormat="1" ht="14.25" customHeight="1">
      <c r="A9" s="48" t="s">
        <v>660</v>
      </c>
      <c r="B9" s="48" t="s">
        <v>646</v>
      </c>
      <c r="C9" s="48"/>
      <c r="D9" s="48"/>
      <c r="E9" s="48">
        <v>1</v>
      </c>
      <c r="F9" s="48" t="s">
        <v>661</v>
      </c>
      <c r="G9" s="48" t="s">
        <v>662</v>
      </c>
      <c r="H9" s="49" t="s">
        <v>665</v>
      </c>
      <c r="I9" s="48"/>
      <c r="J9" s="48"/>
      <c r="K9" s="50"/>
      <c r="L9" s="50"/>
      <c r="M9" s="48"/>
      <c r="N9" s="51">
        <v>100</v>
      </c>
      <c r="O9" s="51">
        <v>100</v>
      </c>
      <c r="P9" s="50"/>
      <c r="Q9" s="48"/>
      <c r="R9" s="52" t="e">
        <v>#DIV/0!</v>
      </c>
      <c r="S9" s="53">
        <v>52</v>
      </c>
      <c r="T9" s="54" t="s">
        <v>1583</v>
      </c>
      <c r="U9" s="72">
        <v>52</v>
      </c>
      <c r="V9" s="72" t="s">
        <v>2209</v>
      </c>
      <c r="W9" s="72" t="s">
        <v>1584</v>
      </c>
      <c r="X9" s="60" t="s">
        <v>1520</v>
      </c>
      <c r="Y9" s="60" t="s">
        <v>1585</v>
      </c>
      <c r="Z9" s="72" t="s">
        <v>1586</v>
      </c>
      <c r="AA9" s="60" t="s">
        <v>1586</v>
      </c>
      <c r="AB9" s="61">
        <v>0</v>
      </c>
      <c r="AC9" s="72" t="s">
        <v>1425</v>
      </c>
      <c r="AD9" s="63" t="s">
        <v>1425</v>
      </c>
      <c r="AE9" s="60"/>
      <c r="AF9" s="60"/>
      <c r="AG9" s="63"/>
      <c r="AH9" s="63"/>
      <c r="AI9" s="63"/>
      <c r="AJ9" s="63"/>
      <c r="AK9" s="72" t="s">
        <v>1587</v>
      </c>
      <c r="AL9" s="60" t="s">
        <v>1587</v>
      </c>
      <c r="AM9" s="63"/>
      <c r="AN9" s="60" t="s">
        <v>1587</v>
      </c>
      <c r="AO9" s="63"/>
      <c r="AP9" s="60"/>
      <c r="AQ9" s="63"/>
      <c r="AR9" s="63"/>
      <c r="AS9" s="63"/>
      <c r="AT9" s="63"/>
      <c r="AU9" s="72">
        <v>0</v>
      </c>
      <c r="AV9" s="60">
        <v>0</v>
      </c>
      <c r="AW9" s="63"/>
      <c r="AX9" s="63"/>
      <c r="AY9" s="63"/>
      <c r="AZ9" s="63"/>
      <c r="BA9" s="63">
        <v>0</v>
      </c>
      <c r="BB9" s="72" t="s">
        <v>1492</v>
      </c>
      <c r="BC9" s="72">
        <v>12</v>
      </c>
      <c r="BD9" s="72" t="s">
        <v>1426</v>
      </c>
      <c r="BE9" s="60"/>
      <c r="BF9" s="60">
        <v>21</v>
      </c>
      <c r="BG9" s="60">
        <v>318</v>
      </c>
      <c r="BH9" s="60">
        <v>62</v>
      </c>
      <c r="BI9" s="72" t="s">
        <v>1414</v>
      </c>
      <c r="BJ9" s="60" t="s">
        <v>1422</v>
      </c>
      <c r="BK9" s="60"/>
      <c r="BL9" s="60"/>
      <c r="BM9" s="63"/>
      <c r="BN9" s="72">
        <v>1</v>
      </c>
      <c r="BO9" s="63" t="s">
        <v>1442</v>
      </c>
      <c r="BP9" s="60"/>
      <c r="BQ9" s="60">
        <v>0</v>
      </c>
      <c r="BR9" s="60">
        <v>7</v>
      </c>
      <c r="BS9" s="63"/>
      <c r="BT9" s="60">
        <v>7</v>
      </c>
      <c r="BU9" s="63"/>
      <c r="BV9" s="63"/>
      <c r="BW9" s="60"/>
      <c r="BX9" s="63"/>
      <c r="BY9" s="63"/>
      <c r="BZ9" s="72">
        <v>0</v>
      </c>
      <c r="CA9" s="63"/>
      <c r="CB9" s="63"/>
      <c r="CC9" s="63"/>
      <c r="CD9" s="63"/>
      <c r="CE9" s="63"/>
      <c r="CF9" s="63"/>
      <c r="CG9" s="60"/>
      <c r="CH9" s="63"/>
      <c r="CI9" s="63"/>
      <c r="CJ9" s="63"/>
      <c r="CK9" s="63"/>
      <c r="CL9" s="63"/>
      <c r="CM9" s="63"/>
      <c r="CN9" s="72" t="s">
        <v>1408</v>
      </c>
      <c r="CO9" s="72" t="s">
        <v>1424</v>
      </c>
      <c r="CP9" s="61"/>
      <c r="CQ9" s="63"/>
      <c r="CR9" s="72" t="s">
        <v>1588</v>
      </c>
      <c r="CS9" s="63"/>
      <c r="CT9" s="63"/>
      <c r="CU9" s="72" t="s">
        <v>1421</v>
      </c>
      <c r="CV9" s="63"/>
      <c r="CW9" s="63"/>
      <c r="CX9" s="63"/>
      <c r="CY9" s="72" t="s">
        <v>1498</v>
      </c>
      <c r="CZ9" s="63"/>
      <c r="DA9" s="63"/>
      <c r="DB9" s="63"/>
      <c r="DC9" s="63"/>
      <c r="DD9" s="63"/>
      <c r="DE9" s="63"/>
      <c r="DF9" s="72" t="s">
        <v>1469</v>
      </c>
      <c r="DG9" s="72">
        <v>9</v>
      </c>
      <c r="DH9" s="30">
        <v>9</v>
      </c>
      <c r="DI9" s="25"/>
      <c r="DJ9" s="25"/>
      <c r="DK9" s="25"/>
      <c r="DL9" s="25"/>
      <c r="DM9" s="23"/>
      <c r="DN9" s="25"/>
      <c r="DO9" s="25"/>
      <c r="DP9" s="27"/>
      <c r="DQ9" s="26"/>
      <c r="DR9" s="26"/>
      <c r="DS9" s="26"/>
      <c r="DT9" s="26"/>
      <c r="DU9" s="24"/>
      <c r="DV9" s="24"/>
      <c r="DW9" s="25"/>
      <c r="DX9" s="24"/>
      <c r="DY9" s="25"/>
      <c r="DZ9" s="24"/>
      <c r="EA9" s="25"/>
      <c r="EB9" s="25"/>
      <c r="EC9" s="25"/>
      <c r="ED9" s="26"/>
      <c r="EE9" s="26"/>
      <c r="EF9" s="24"/>
      <c r="EG9" s="25"/>
      <c r="EH9" s="26"/>
      <c r="EI9" s="25"/>
      <c r="EJ9" s="25"/>
      <c r="EK9" s="25"/>
      <c r="EL9" s="26"/>
      <c r="EM9" s="26"/>
      <c r="EN9" s="25"/>
      <c r="EO9" s="25"/>
      <c r="EP9" s="25"/>
      <c r="EQ9" s="25"/>
      <c r="ER9" s="25"/>
      <c r="ES9" s="26"/>
      <c r="ET9" s="26"/>
      <c r="EU9" s="25"/>
      <c r="EV9" s="27"/>
      <c r="EW9" s="27"/>
      <c r="EX9" s="27"/>
      <c r="EY9" s="27"/>
      <c r="EZ9" s="27"/>
      <c r="FA9" s="27"/>
      <c r="FB9" s="27"/>
      <c r="FC9" s="27"/>
      <c r="FD9" s="27"/>
      <c r="FE9" s="27"/>
      <c r="FF9" s="27"/>
      <c r="FG9" s="27"/>
      <c r="FH9" s="27"/>
      <c r="FI9" s="27"/>
      <c r="FJ9" s="27"/>
      <c r="FK9" s="27"/>
      <c r="FL9" s="27"/>
      <c r="FM9" s="27"/>
      <c r="FN9" s="38"/>
      <c r="FO9" s="38"/>
      <c r="FP9" s="38"/>
      <c r="FQ9" s="38"/>
      <c r="FR9" s="38"/>
      <c r="FS9" s="38"/>
    </row>
    <row r="10" spans="1:175" s="33" customFormat="1" ht="14.25" customHeight="1">
      <c r="A10" s="48" t="s">
        <v>667</v>
      </c>
      <c r="B10" s="48" t="s">
        <v>646</v>
      </c>
      <c r="C10" s="48"/>
      <c r="D10" s="48"/>
      <c r="E10" s="48">
        <v>1</v>
      </c>
      <c r="F10" s="48" t="s">
        <v>668</v>
      </c>
      <c r="G10" s="48" t="s">
        <v>1098</v>
      </c>
      <c r="H10" s="49" t="s">
        <v>673</v>
      </c>
      <c r="I10" s="48"/>
      <c r="J10" s="48"/>
      <c r="K10" s="50"/>
      <c r="L10" s="50"/>
      <c r="M10" s="48"/>
      <c r="N10" s="51" t="s">
        <v>1589</v>
      </c>
      <c r="O10" s="51">
        <v>100</v>
      </c>
      <c r="P10" s="50"/>
      <c r="Q10" s="48"/>
      <c r="R10" s="52" t="e">
        <v>#DIV/0!</v>
      </c>
      <c r="S10" s="53">
        <v>111333333333333</v>
      </c>
      <c r="T10" s="54">
        <v>458883333333333</v>
      </c>
      <c r="U10" s="59">
        <v>108</v>
      </c>
      <c r="V10" s="59" t="s">
        <v>2210</v>
      </c>
      <c r="W10" s="59">
        <v>71</v>
      </c>
      <c r="X10" s="60" t="s">
        <v>1520</v>
      </c>
      <c r="Y10" s="60" t="s">
        <v>1590</v>
      </c>
      <c r="Z10" s="59" t="s">
        <v>1492</v>
      </c>
      <c r="AA10" s="60" t="s">
        <v>1492</v>
      </c>
      <c r="AB10" s="61">
        <v>0</v>
      </c>
      <c r="AC10" s="59" t="s">
        <v>1591</v>
      </c>
      <c r="AD10" s="63" t="s">
        <v>1591</v>
      </c>
      <c r="AE10" s="60"/>
      <c r="AF10" s="60"/>
      <c r="AG10" s="63"/>
      <c r="AH10" s="63"/>
      <c r="AI10" s="63"/>
      <c r="AJ10" s="63"/>
      <c r="AK10" s="59" t="s">
        <v>1592</v>
      </c>
      <c r="AL10" s="60">
        <v>243166666666667</v>
      </c>
      <c r="AM10" s="63"/>
      <c r="AN10" s="60">
        <v>262333333333333</v>
      </c>
      <c r="AO10" s="63"/>
      <c r="AP10" s="60"/>
      <c r="AQ10" s="63"/>
      <c r="AR10" s="63"/>
      <c r="AS10" s="63"/>
      <c r="AT10" s="63"/>
      <c r="AU10" s="59" t="s">
        <v>1577</v>
      </c>
      <c r="AV10" s="60" t="s">
        <v>1593</v>
      </c>
      <c r="AW10" s="63"/>
      <c r="AX10" s="63"/>
      <c r="AY10" s="63"/>
      <c r="AZ10" s="63"/>
      <c r="BA10" s="63">
        <v>0</v>
      </c>
      <c r="BB10" s="59" t="s">
        <v>1408</v>
      </c>
      <c r="BC10" s="59">
        <v>84</v>
      </c>
      <c r="BD10" s="59" t="s">
        <v>1444</v>
      </c>
      <c r="BE10" s="60">
        <v>201</v>
      </c>
      <c r="BF10" s="60">
        <v>433333333333333</v>
      </c>
      <c r="BG10" s="60" t="s">
        <v>1594</v>
      </c>
      <c r="BH10" s="60">
        <v>17</v>
      </c>
      <c r="BI10" s="59" t="s">
        <v>1595</v>
      </c>
      <c r="BJ10" s="60" t="s">
        <v>1413</v>
      </c>
      <c r="BK10" s="60"/>
      <c r="BL10" s="60"/>
      <c r="BM10" s="63"/>
      <c r="BN10" s="59">
        <v>5</v>
      </c>
      <c r="BO10" s="60" t="s">
        <v>1596</v>
      </c>
      <c r="BP10" s="60"/>
      <c r="BQ10" s="60">
        <v>0</v>
      </c>
      <c r="BR10" s="60">
        <v>626666666666667</v>
      </c>
      <c r="BS10" s="63"/>
      <c r="BT10" s="60">
        <v>626666666666667</v>
      </c>
      <c r="BU10" s="63"/>
      <c r="BV10" s="63"/>
      <c r="BW10" s="60"/>
      <c r="BX10" s="63"/>
      <c r="BY10" s="63"/>
      <c r="BZ10" s="59">
        <v>0</v>
      </c>
      <c r="CA10" s="63"/>
      <c r="CB10" s="63"/>
      <c r="CC10" s="63"/>
      <c r="CD10" s="63"/>
      <c r="CE10" s="63"/>
      <c r="CF10" s="63"/>
      <c r="CG10" s="60"/>
      <c r="CH10" s="63"/>
      <c r="CI10" s="63"/>
      <c r="CJ10" s="63"/>
      <c r="CK10" s="63"/>
      <c r="CL10" s="63"/>
      <c r="CM10" s="63"/>
      <c r="CN10" s="59" t="s">
        <v>1409</v>
      </c>
      <c r="CO10" s="59" t="s">
        <v>1597</v>
      </c>
      <c r="CP10" s="61"/>
      <c r="CQ10" s="63"/>
      <c r="CR10" s="59" t="s">
        <v>1434</v>
      </c>
      <c r="CS10" s="63"/>
      <c r="CT10" s="63"/>
      <c r="CU10" s="59" t="s">
        <v>1420</v>
      </c>
      <c r="CV10" s="63"/>
      <c r="CW10" s="63"/>
      <c r="CX10" s="60" t="s">
        <v>1598</v>
      </c>
      <c r="CY10" s="59">
        <v>11</v>
      </c>
      <c r="CZ10" s="63"/>
      <c r="DA10" s="60">
        <v>11</v>
      </c>
      <c r="DB10" s="60">
        <v>0</v>
      </c>
      <c r="DC10" s="63"/>
      <c r="DD10" s="63"/>
      <c r="DE10" s="63"/>
      <c r="DF10" s="59">
        <v>0</v>
      </c>
      <c r="DG10" s="59" t="s">
        <v>1428</v>
      </c>
      <c r="DH10" s="30">
        <v>356666666666667</v>
      </c>
      <c r="DI10" s="25"/>
      <c r="DJ10" s="25"/>
      <c r="DK10" s="25"/>
      <c r="DL10" s="25"/>
      <c r="DM10" s="23"/>
      <c r="DN10" s="25"/>
      <c r="DO10" s="25"/>
      <c r="DP10" s="27"/>
      <c r="DQ10" s="26"/>
      <c r="DR10" s="26"/>
      <c r="DS10" s="26"/>
      <c r="DT10" s="26"/>
      <c r="DU10" s="24"/>
      <c r="DV10" s="24"/>
      <c r="DW10" s="25"/>
      <c r="DX10" s="24"/>
      <c r="DY10" s="25"/>
      <c r="DZ10" s="24"/>
      <c r="EA10" s="25"/>
      <c r="EB10" s="25"/>
      <c r="EC10" s="25"/>
      <c r="ED10" s="26"/>
      <c r="EE10" s="26"/>
      <c r="EF10" s="24"/>
      <c r="EG10" s="25"/>
      <c r="EH10" s="26"/>
      <c r="EI10" s="25"/>
      <c r="EJ10" s="25"/>
      <c r="EK10" s="25"/>
      <c r="EL10" s="26"/>
      <c r="EM10" s="26"/>
      <c r="EN10" s="25"/>
      <c r="EO10" s="25"/>
      <c r="EP10" s="25"/>
      <c r="EQ10" s="25"/>
      <c r="ER10" s="25"/>
      <c r="ES10" s="26"/>
      <c r="ET10" s="26"/>
      <c r="EU10" s="25"/>
      <c r="EV10" s="27"/>
      <c r="EW10" s="27"/>
      <c r="EX10" s="27"/>
      <c r="EY10" s="27"/>
      <c r="EZ10" s="27"/>
      <c r="FA10" s="27"/>
      <c r="FB10" s="27"/>
      <c r="FC10" s="27"/>
      <c r="FD10" s="27"/>
      <c r="FE10" s="27"/>
      <c r="FF10" s="27"/>
      <c r="FG10" s="27"/>
      <c r="FH10" s="27"/>
      <c r="FI10" s="27"/>
      <c r="FJ10" s="27"/>
      <c r="FK10" s="27"/>
      <c r="FL10" s="27"/>
      <c r="FM10" s="27"/>
      <c r="FN10" s="38"/>
      <c r="FO10" s="38"/>
      <c r="FP10" s="38"/>
      <c r="FQ10" s="38"/>
      <c r="FR10" s="38"/>
      <c r="FS10" s="38"/>
    </row>
    <row r="11" spans="1:175" s="33" customFormat="1" ht="14.25" customHeight="1">
      <c r="A11" s="48" t="s">
        <v>675</v>
      </c>
      <c r="B11" s="48" t="s">
        <v>646</v>
      </c>
      <c r="C11" s="48"/>
      <c r="D11" s="48"/>
      <c r="E11" s="48">
        <v>1</v>
      </c>
      <c r="F11" s="48" t="s">
        <v>676</v>
      </c>
      <c r="G11" s="48" t="s">
        <v>1100</v>
      </c>
      <c r="H11" s="49" t="s">
        <v>1599</v>
      </c>
      <c r="I11" s="48"/>
      <c r="J11" s="48"/>
      <c r="K11" s="50"/>
      <c r="L11" s="50"/>
      <c r="M11" s="48"/>
      <c r="N11" s="51" t="s">
        <v>1600</v>
      </c>
      <c r="O11" s="51" t="s">
        <v>1601</v>
      </c>
      <c r="P11" s="50"/>
      <c r="Q11" s="48"/>
      <c r="R11" s="52" t="e">
        <v>#DIV/0!</v>
      </c>
      <c r="S11" s="53" t="s">
        <v>1527</v>
      </c>
      <c r="T11" s="54" t="s">
        <v>1602</v>
      </c>
      <c r="U11" s="59">
        <v>129</v>
      </c>
      <c r="V11" s="59" t="s">
        <v>2211</v>
      </c>
      <c r="W11" s="59" t="s">
        <v>1603</v>
      </c>
      <c r="X11" s="60" t="s">
        <v>1520</v>
      </c>
      <c r="Y11" s="60" t="s">
        <v>1604</v>
      </c>
      <c r="Z11" s="59" t="s">
        <v>1605</v>
      </c>
      <c r="AA11" s="60">
        <v>1975</v>
      </c>
      <c r="AB11" s="61">
        <v>0</v>
      </c>
      <c r="AC11" s="59" t="s">
        <v>1423</v>
      </c>
      <c r="AD11" s="63" t="s">
        <v>1606</v>
      </c>
      <c r="AE11" s="60"/>
      <c r="AF11" s="60"/>
      <c r="AG11" s="63"/>
      <c r="AH11" s="63"/>
      <c r="AI11" s="63"/>
      <c r="AJ11" s="63"/>
      <c r="AK11" s="59" t="s">
        <v>1404</v>
      </c>
      <c r="AL11" s="60" t="s">
        <v>1607</v>
      </c>
      <c r="AM11" s="63"/>
      <c r="AN11" s="60" t="s">
        <v>1607</v>
      </c>
      <c r="AO11" s="63"/>
      <c r="AP11" s="60"/>
      <c r="AQ11" s="63"/>
      <c r="AR11" s="63"/>
      <c r="AS11" s="63"/>
      <c r="AT11" s="63"/>
      <c r="AU11" s="59" t="s">
        <v>1608</v>
      </c>
      <c r="AV11" s="60" t="s">
        <v>1608</v>
      </c>
      <c r="AW11" s="63"/>
      <c r="AX11" s="63"/>
      <c r="AY11" s="63"/>
      <c r="AZ11" s="63"/>
      <c r="BA11" s="63">
        <v>0</v>
      </c>
      <c r="BB11" s="59" t="s">
        <v>1609</v>
      </c>
      <c r="BC11" s="59">
        <v>59</v>
      </c>
      <c r="BD11" s="59" t="s">
        <v>1535</v>
      </c>
      <c r="BE11" s="60">
        <v>33</v>
      </c>
      <c r="BF11" s="60" t="s">
        <v>1610</v>
      </c>
      <c r="BG11" s="60">
        <v>350</v>
      </c>
      <c r="BH11" s="60" t="s">
        <v>1611</v>
      </c>
      <c r="BI11" s="59" t="s">
        <v>1542</v>
      </c>
      <c r="BJ11" s="60" t="s">
        <v>1612</v>
      </c>
      <c r="BK11" s="60"/>
      <c r="BL11" s="60"/>
      <c r="BM11" s="63"/>
      <c r="BN11" s="59">
        <v>2</v>
      </c>
      <c r="BO11" s="63"/>
      <c r="BP11" s="60">
        <v>0</v>
      </c>
      <c r="BQ11" s="60">
        <v>0</v>
      </c>
      <c r="BR11" s="60">
        <v>266666666666667</v>
      </c>
      <c r="BS11" s="63"/>
      <c r="BT11" s="60">
        <v>266666666666667</v>
      </c>
      <c r="BU11" s="63"/>
      <c r="BV11" s="63"/>
      <c r="BW11" s="60"/>
      <c r="BX11" s="63"/>
      <c r="BY11" s="63"/>
      <c r="BZ11" s="59">
        <v>0</v>
      </c>
      <c r="CA11" s="63"/>
      <c r="CB11" s="63"/>
      <c r="CC11" s="63"/>
      <c r="CD11" s="63"/>
      <c r="CE11" s="63"/>
      <c r="CF11" s="63"/>
      <c r="CG11" s="60"/>
      <c r="CH11" s="63"/>
      <c r="CI11" s="63"/>
      <c r="CJ11" s="63"/>
      <c r="CK11" s="63"/>
      <c r="CL11" s="63"/>
      <c r="CM11" s="63"/>
      <c r="CN11" s="59" t="s">
        <v>1410</v>
      </c>
      <c r="CO11" s="59" t="s">
        <v>1613</v>
      </c>
      <c r="CP11" s="61"/>
      <c r="CQ11" s="63"/>
      <c r="CR11" s="59" t="s">
        <v>1435</v>
      </c>
      <c r="CS11" s="63"/>
      <c r="CT11" s="63"/>
      <c r="CU11" s="59" t="s">
        <v>1412</v>
      </c>
      <c r="CV11" s="63"/>
      <c r="CW11" s="63"/>
      <c r="CX11" s="60" t="s">
        <v>1614</v>
      </c>
      <c r="CY11" s="59">
        <v>22</v>
      </c>
      <c r="CZ11" s="63"/>
      <c r="DA11" s="60">
        <v>22</v>
      </c>
      <c r="DB11" s="60">
        <v>0</v>
      </c>
      <c r="DC11" s="60">
        <v>22</v>
      </c>
      <c r="DD11" s="60">
        <v>22</v>
      </c>
      <c r="DE11" s="63"/>
      <c r="DF11" s="59">
        <v>0</v>
      </c>
      <c r="DG11" s="59" t="s">
        <v>1615</v>
      </c>
      <c r="DH11" s="30" t="s">
        <v>1615</v>
      </c>
      <c r="DI11" s="25"/>
      <c r="DJ11" s="25"/>
      <c r="DK11" s="25"/>
      <c r="DL11" s="25"/>
      <c r="DM11" s="23"/>
      <c r="DN11" s="25"/>
      <c r="DO11" s="25"/>
      <c r="DP11" s="27"/>
      <c r="DQ11" s="26"/>
      <c r="DR11" s="26"/>
      <c r="DS11" s="26"/>
      <c r="DT11" s="26"/>
      <c r="DU11" s="24"/>
      <c r="DV11" s="24"/>
      <c r="DW11" s="25"/>
      <c r="DX11" s="24"/>
      <c r="DY11" s="25"/>
      <c r="DZ11" s="24"/>
      <c r="EA11" s="25"/>
      <c r="EB11" s="25"/>
      <c r="EC11" s="25"/>
      <c r="ED11" s="26"/>
      <c r="EE11" s="26"/>
      <c r="EF11" s="24"/>
      <c r="EG11" s="25"/>
      <c r="EH11" s="26"/>
      <c r="EI11" s="25"/>
      <c r="EJ11" s="25"/>
      <c r="EK11" s="25"/>
      <c r="EL11" s="26"/>
      <c r="EM11" s="26"/>
      <c r="EN11" s="25"/>
      <c r="EO11" s="25"/>
      <c r="EP11" s="25"/>
      <c r="EQ11" s="25"/>
      <c r="ER11" s="25"/>
      <c r="ES11" s="26"/>
      <c r="ET11" s="26"/>
      <c r="EU11" s="25"/>
      <c r="EV11" s="27"/>
      <c r="EW11" s="27"/>
      <c r="EX11" s="27"/>
      <c r="EY11" s="27"/>
      <c r="EZ11" s="27"/>
      <c r="FA11" s="27"/>
      <c r="FB11" s="27"/>
      <c r="FC11" s="27"/>
      <c r="FD11" s="27"/>
      <c r="FE11" s="27"/>
      <c r="FF11" s="27"/>
      <c r="FG11" s="27"/>
      <c r="FH11" s="27"/>
      <c r="FI11" s="27"/>
      <c r="FJ11" s="27"/>
      <c r="FK11" s="27"/>
      <c r="FL11" s="27"/>
      <c r="FM11" s="27"/>
      <c r="FN11" s="38"/>
      <c r="FO11" s="38"/>
      <c r="FP11" s="38"/>
      <c r="FQ11" s="38"/>
      <c r="FR11" s="38"/>
      <c r="FS11" s="38"/>
    </row>
    <row r="12" spans="1:175" s="33" customFormat="1" ht="14.25" customHeight="1">
      <c r="A12" s="48" t="s">
        <v>686</v>
      </c>
      <c r="B12" s="48" t="s">
        <v>646</v>
      </c>
      <c r="C12" s="48"/>
      <c r="D12" s="48"/>
      <c r="E12" s="48">
        <v>1</v>
      </c>
      <c r="F12" s="48" t="s">
        <v>687</v>
      </c>
      <c r="G12" s="48" t="s">
        <v>1102</v>
      </c>
      <c r="H12" s="49" t="s">
        <v>688</v>
      </c>
      <c r="I12" s="48"/>
      <c r="J12" s="48"/>
      <c r="K12" s="50"/>
      <c r="L12" s="50"/>
      <c r="M12" s="48"/>
      <c r="N12" s="51" t="s">
        <v>1616</v>
      </c>
      <c r="O12" s="51" t="s">
        <v>1617</v>
      </c>
      <c r="P12" s="50"/>
      <c r="Q12" s="48"/>
      <c r="R12" s="52" t="e">
        <v>#DIV/0!</v>
      </c>
      <c r="S12" s="53">
        <v>86</v>
      </c>
      <c r="T12" s="54" t="s">
        <v>1618</v>
      </c>
      <c r="U12" s="59">
        <v>94</v>
      </c>
      <c r="V12" s="59" t="s">
        <v>2212</v>
      </c>
      <c r="W12" s="59">
        <v>77</v>
      </c>
      <c r="X12" s="60" t="s">
        <v>1520</v>
      </c>
      <c r="Y12" s="60" t="s">
        <v>1619</v>
      </c>
      <c r="Z12" s="59" t="s">
        <v>1620</v>
      </c>
      <c r="AA12" s="60" t="s">
        <v>1620</v>
      </c>
      <c r="AB12" s="61">
        <v>0</v>
      </c>
      <c r="AC12" s="59" t="s">
        <v>1579</v>
      </c>
      <c r="AD12" s="63" t="s">
        <v>1579</v>
      </c>
      <c r="AE12" s="60"/>
      <c r="AF12" s="60"/>
      <c r="AG12" s="63"/>
      <c r="AH12" s="63"/>
      <c r="AI12" s="63"/>
      <c r="AJ12" s="63"/>
      <c r="AK12" s="59" t="s">
        <v>1403</v>
      </c>
      <c r="AL12" s="60" t="s">
        <v>1621</v>
      </c>
      <c r="AM12" s="63"/>
      <c r="AN12" s="60" t="s">
        <v>1621</v>
      </c>
      <c r="AO12" s="63"/>
      <c r="AP12" s="60"/>
      <c r="AQ12" s="63"/>
      <c r="AR12" s="63"/>
      <c r="AS12" s="63"/>
      <c r="AT12" s="63"/>
      <c r="AU12" s="59">
        <v>4</v>
      </c>
      <c r="AV12" s="60" t="s">
        <v>1622</v>
      </c>
      <c r="AW12" s="63"/>
      <c r="AX12" s="63"/>
      <c r="AY12" s="63"/>
      <c r="AZ12" s="63"/>
      <c r="BA12" s="63">
        <v>0</v>
      </c>
      <c r="BB12" s="59" t="s">
        <v>1623</v>
      </c>
      <c r="BC12" s="59">
        <v>25</v>
      </c>
      <c r="BD12" s="59" t="s">
        <v>1408</v>
      </c>
      <c r="BE12" s="60"/>
      <c r="BF12" s="60">
        <v>115</v>
      </c>
      <c r="BG12" s="60">
        <v>338</v>
      </c>
      <c r="BH12" s="60" t="s">
        <v>1624</v>
      </c>
      <c r="BI12" s="59" t="s">
        <v>1586</v>
      </c>
      <c r="BJ12" s="60" t="s">
        <v>1625</v>
      </c>
      <c r="BK12" s="60"/>
      <c r="BL12" s="60"/>
      <c r="BM12" s="63"/>
      <c r="BN12" s="59">
        <v>0</v>
      </c>
      <c r="BO12" s="63"/>
      <c r="BP12" s="60"/>
      <c r="BQ12" s="60">
        <v>0</v>
      </c>
      <c r="BR12" s="60">
        <v>0</v>
      </c>
      <c r="BS12" s="63"/>
      <c r="BT12" s="60">
        <v>0</v>
      </c>
      <c r="BU12" s="63"/>
      <c r="BV12" s="63"/>
      <c r="BW12" s="60"/>
      <c r="BX12" s="63"/>
      <c r="BY12" s="63"/>
      <c r="BZ12" s="59">
        <v>0</v>
      </c>
      <c r="CA12" s="63"/>
      <c r="CB12" s="63"/>
      <c r="CC12" s="63"/>
      <c r="CD12" s="63"/>
      <c r="CE12" s="63"/>
      <c r="CF12" s="63"/>
      <c r="CG12" s="60"/>
      <c r="CH12" s="63"/>
      <c r="CI12" s="63"/>
      <c r="CJ12" s="63"/>
      <c r="CK12" s="63"/>
      <c r="CL12" s="63"/>
      <c r="CM12" s="63"/>
      <c r="CN12" s="59" t="s">
        <v>1416</v>
      </c>
      <c r="CO12" s="59" t="s">
        <v>1551</v>
      </c>
      <c r="CP12" s="61"/>
      <c r="CQ12" s="63"/>
      <c r="CR12" s="59" t="s">
        <v>1586</v>
      </c>
      <c r="CS12" s="63"/>
      <c r="CT12" s="63"/>
      <c r="CU12" s="59" t="s">
        <v>1426</v>
      </c>
      <c r="CV12" s="63"/>
      <c r="CW12" s="63"/>
      <c r="CX12" s="60">
        <v>1235</v>
      </c>
      <c r="CY12" s="59">
        <v>3</v>
      </c>
      <c r="CZ12" s="63"/>
      <c r="DA12" s="63">
        <v>3</v>
      </c>
      <c r="DB12" s="63">
        <v>0</v>
      </c>
      <c r="DC12" s="60">
        <v>3</v>
      </c>
      <c r="DD12" s="60">
        <v>3</v>
      </c>
      <c r="DE12" s="63"/>
      <c r="DF12" s="59">
        <v>0</v>
      </c>
      <c r="DG12" s="59">
        <v>10</v>
      </c>
      <c r="DH12" s="31">
        <v>10</v>
      </c>
      <c r="DI12" s="25"/>
      <c r="DJ12" s="25"/>
      <c r="DK12" s="25"/>
      <c r="DL12" s="25"/>
      <c r="DM12" s="23"/>
      <c r="DN12" s="25"/>
      <c r="DO12" s="25"/>
      <c r="DP12" s="27"/>
      <c r="DQ12" s="26"/>
      <c r="DR12" s="26"/>
      <c r="DS12" s="26"/>
      <c r="DT12" s="26"/>
      <c r="DU12" s="24"/>
      <c r="DV12" s="24"/>
      <c r="DW12" s="25"/>
      <c r="DX12" s="24"/>
      <c r="DY12" s="25"/>
      <c r="DZ12" s="24"/>
      <c r="EA12" s="25"/>
      <c r="EB12" s="25"/>
      <c r="EC12" s="25"/>
      <c r="ED12" s="26"/>
      <c r="EE12" s="26"/>
      <c r="EF12" s="24"/>
      <c r="EG12" s="25"/>
      <c r="EH12" s="26"/>
      <c r="EI12" s="25"/>
      <c r="EJ12" s="25"/>
      <c r="EK12" s="25"/>
      <c r="EL12" s="26"/>
      <c r="EM12" s="26"/>
      <c r="EN12" s="25"/>
      <c r="EO12" s="25"/>
      <c r="EP12" s="25"/>
      <c r="EQ12" s="25"/>
      <c r="ER12" s="25"/>
      <c r="ES12" s="26"/>
      <c r="ET12" s="26"/>
      <c r="EU12" s="25"/>
      <c r="EV12" s="27"/>
      <c r="EW12" s="27"/>
      <c r="EX12" s="27"/>
      <c r="EY12" s="27"/>
      <c r="EZ12" s="27"/>
      <c r="FA12" s="27"/>
      <c r="FB12" s="27"/>
      <c r="FC12" s="27"/>
      <c r="FD12" s="27"/>
      <c r="FE12" s="27"/>
      <c r="FF12" s="27"/>
      <c r="FG12" s="27"/>
      <c r="FH12" s="27"/>
      <c r="FI12" s="27"/>
      <c r="FJ12" s="27"/>
      <c r="FK12" s="27"/>
      <c r="FL12" s="27"/>
      <c r="FM12" s="27"/>
      <c r="FN12" s="38"/>
      <c r="FO12" s="38"/>
      <c r="FP12" s="38"/>
      <c r="FQ12" s="38"/>
      <c r="FR12" s="38"/>
      <c r="FS12" s="38"/>
    </row>
    <row r="13" spans="1:175" s="33" customFormat="1" ht="14.25" customHeight="1">
      <c r="A13" s="48" t="s">
        <v>693</v>
      </c>
      <c r="B13" s="48" t="s">
        <v>646</v>
      </c>
      <c r="C13" s="48"/>
      <c r="D13" s="48"/>
      <c r="E13" s="48">
        <v>1</v>
      </c>
      <c r="F13" s="48" t="s">
        <v>694</v>
      </c>
      <c r="G13" s="48" t="s">
        <v>1105</v>
      </c>
      <c r="H13" s="49" t="s">
        <v>695</v>
      </c>
      <c r="I13" s="48"/>
      <c r="J13" s="48"/>
      <c r="K13" s="50"/>
      <c r="L13" s="50"/>
      <c r="M13" s="48"/>
      <c r="N13" s="51" t="s">
        <v>1626</v>
      </c>
      <c r="O13" s="51">
        <v>99.999999999999986</v>
      </c>
      <c r="P13" s="50"/>
      <c r="Q13" s="48"/>
      <c r="R13" s="52" t="e">
        <v>#DIV/0!</v>
      </c>
      <c r="S13" s="53">
        <v>581</v>
      </c>
      <c r="T13" s="54">
        <v>230623333333333</v>
      </c>
      <c r="U13" s="59">
        <v>557</v>
      </c>
      <c r="V13" s="59" t="s">
        <v>2213</v>
      </c>
      <c r="W13" s="59" t="s">
        <v>1627</v>
      </c>
      <c r="X13" s="60" t="s">
        <v>1628</v>
      </c>
      <c r="Y13" s="60">
        <v>468864468864469</v>
      </c>
      <c r="Z13" s="59" t="s">
        <v>1629</v>
      </c>
      <c r="AA13" s="60" t="s">
        <v>1629</v>
      </c>
      <c r="AB13" s="61">
        <v>0</v>
      </c>
      <c r="AC13" s="59" t="s">
        <v>1388</v>
      </c>
      <c r="AD13" s="63">
        <v>438666666666667</v>
      </c>
      <c r="AE13" s="60"/>
      <c r="AF13" s="60"/>
      <c r="AG13" s="63"/>
      <c r="AH13" s="63"/>
      <c r="AI13" s="63"/>
      <c r="AJ13" s="63"/>
      <c r="AK13" s="59" t="s">
        <v>1630</v>
      </c>
      <c r="AL13" s="60">
        <v>209333333333333</v>
      </c>
      <c r="AM13" s="63"/>
      <c r="AN13" s="60">
        <v>209333333333333</v>
      </c>
      <c r="AO13" s="63"/>
      <c r="AP13" s="60"/>
      <c r="AQ13" s="63"/>
      <c r="AR13" s="63"/>
      <c r="AS13" s="63"/>
      <c r="AT13" s="63"/>
      <c r="AU13" s="59" t="s">
        <v>1631</v>
      </c>
      <c r="AV13" s="60" t="s">
        <v>1631</v>
      </c>
      <c r="AW13" s="63"/>
      <c r="AX13" s="63"/>
      <c r="AY13" s="63"/>
      <c r="AZ13" s="63"/>
      <c r="BA13" s="63">
        <v>0</v>
      </c>
      <c r="BB13" s="59" t="s">
        <v>1632</v>
      </c>
      <c r="BC13" s="59">
        <v>64</v>
      </c>
      <c r="BD13" s="59" t="s">
        <v>1633</v>
      </c>
      <c r="BE13" s="60">
        <v>185</v>
      </c>
      <c r="BF13" s="60">
        <v>406333333333333</v>
      </c>
      <c r="BG13" s="60">
        <v>524666666666667</v>
      </c>
      <c r="BH13" s="60">
        <v>173333333333333</v>
      </c>
      <c r="BI13" s="59" t="s">
        <v>1634</v>
      </c>
      <c r="BJ13" s="60">
        <v>127333333333333</v>
      </c>
      <c r="BK13" s="60"/>
      <c r="BL13" s="60"/>
      <c r="BM13" s="63"/>
      <c r="BN13" s="59">
        <v>0</v>
      </c>
      <c r="BO13" s="60">
        <v>0</v>
      </c>
      <c r="BP13" s="60"/>
      <c r="BQ13" s="60">
        <v>0</v>
      </c>
      <c r="BR13" s="60">
        <v>333333333333333</v>
      </c>
      <c r="BS13" s="63"/>
      <c r="BT13" s="60">
        <v>333333333333333</v>
      </c>
      <c r="BU13" s="63"/>
      <c r="BV13" s="63"/>
      <c r="BW13" s="60"/>
      <c r="BX13" s="63"/>
      <c r="BY13" s="63"/>
      <c r="BZ13" s="59">
        <v>0</v>
      </c>
      <c r="CA13" s="63"/>
      <c r="CB13" s="63"/>
      <c r="CC13" s="63"/>
      <c r="CD13" s="63"/>
      <c r="CE13" s="63"/>
      <c r="CF13" s="63"/>
      <c r="CG13" s="60"/>
      <c r="CH13" s="63"/>
      <c r="CI13" s="63"/>
      <c r="CJ13" s="63"/>
      <c r="CK13" s="63"/>
      <c r="CL13" s="63"/>
      <c r="CM13" s="63"/>
      <c r="CN13" s="59" t="s">
        <v>1408</v>
      </c>
      <c r="CO13" s="59" t="s">
        <v>1424</v>
      </c>
      <c r="CP13" s="61"/>
      <c r="CQ13" s="63"/>
      <c r="CR13" s="59" t="s">
        <v>1436</v>
      </c>
      <c r="CS13" s="63"/>
      <c r="CT13" s="63"/>
      <c r="CU13" s="59" t="s">
        <v>1425</v>
      </c>
      <c r="CV13" s="63"/>
      <c r="CW13" s="63"/>
      <c r="CX13" s="60" t="s">
        <v>1635</v>
      </c>
      <c r="CY13" s="59">
        <v>240</v>
      </c>
      <c r="CZ13" s="60"/>
      <c r="DA13" s="60">
        <v>240</v>
      </c>
      <c r="DB13" s="60">
        <v>0</v>
      </c>
      <c r="DC13" s="63"/>
      <c r="DD13" s="63"/>
      <c r="DE13" s="63"/>
      <c r="DF13" s="59">
        <v>0</v>
      </c>
      <c r="DG13" s="59">
        <v>0</v>
      </c>
      <c r="DH13" s="30">
        <v>0</v>
      </c>
      <c r="DI13" s="25"/>
      <c r="DJ13" s="25"/>
      <c r="DK13" s="25"/>
      <c r="DL13" s="25"/>
      <c r="DM13" s="23"/>
      <c r="DN13" s="25"/>
      <c r="DO13" s="25"/>
      <c r="DP13" s="27"/>
      <c r="DQ13" s="26"/>
      <c r="DR13" s="26"/>
      <c r="DS13" s="26"/>
      <c r="DT13" s="26"/>
      <c r="DU13" s="24"/>
      <c r="DV13" s="24"/>
      <c r="DW13" s="25"/>
      <c r="DX13" s="24"/>
      <c r="DY13" s="25"/>
      <c r="DZ13" s="24"/>
      <c r="EA13" s="25"/>
      <c r="EB13" s="25"/>
      <c r="EC13" s="25"/>
      <c r="ED13" s="26"/>
      <c r="EE13" s="26"/>
      <c r="EF13" s="24"/>
      <c r="EG13" s="25"/>
      <c r="EH13" s="26"/>
      <c r="EI13" s="25"/>
      <c r="EJ13" s="25"/>
      <c r="EK13" s="25"/>
      <c r="EL13" s="26"/>
      <c r="EM13" s="26"/>
      <c r="EN13" s="25"/>
      <c r="EO13" s="25"/>
      <c r="EP13" s="25"/>
      <c r="EQ13" s="25"/>
      <c r="ER13" s="25"/>
      <c r="ES13" s="26"/>
      <c r="ET13" s="26"/>
      <c r="EU13" s="25"/>
      <c r="EV13" s="27"/>
      <c r="EW13" s="27"/>
      <c r="EX13" s="27"/>
      <c r="EY13" s="27"/>
      <c r="EZ13" s="27"/>
      <c r="FA13" s="27"/>
      <c r="FB13" s="27"/>
      <c r="FC13" s="27"/>
      <c r="FD13" s="27"/>
      <c r="FE13" s="27"/>
      <c r="FF13" s="27"/>
      <c r="FG13" s="27"/>
      <c r="FH13" s="27"/>
      <c r="FI13" s="27"/>
      <c r="FJ13" s="27"/>
      <c r="FK13" s="27"/>
      <c r="FL13" s="27"/>
      <c r="FM13" s="27"/>
      <c r="FN13" s="38"/>
      <c r="FO13" s="38"/>
      <c r="FP13" s="38"/>
      <c r="FQ13" s="38"/>
      <c r="FR13" s="38"/>
      <c r="FS13" s="38"/>
    </row>
    <row r="14" spans="1:175" s="33" customFormat="1" ht="14.25" customHeight="1">
      <c r="A14" s="48" t="s">
        <v>702</v>
      </c>
      <c r="B14" s="48" t="s">
        <v>646</v>
      </c>
      <c r="C14" s="48"/>
      <c r="D14" s="48"/>
      <c r="E14" s="48">
        <v>1</v>
      </c>
      <c r="F14" s="55" t="s">
        <v>703</v>
      </c>
      <c r="G14" s="48" t="s">
        <v>707</v>
      </c>
      <c r="H14" s="49" t="s">
        <v>708</v>
      </c>
      <c r="I14" s="48"/>
      <c r="J14" s="48"/>
      <c r="K14" s="50"/>
      <c r="L14" s="50"/>
      <c r="M14" s="48"/>
      <c r="N14" s="51">
        <v>99.999999999999986</v>
      </c>
      <c r="O14" s="51">
        <v>100</v>
      </c>
      <c r="P14" s="50"/>
      <c r="Q14" s="48"/>
      <c r="R14" s="52" t="e">
        <v>#DIV/0!</v>
      </c>
      <c r="S14" s="53">
        <v>355666666666667</v>
      </c>
      <c r="T14" s="54" t="s">
        <v>1636</v>
      </c>
      <c r="U14" s="59">
        <v>311</v>
      </c>
      <c r="V14" s="59" t="s">
        <v>2214</v>
      </c>
      <c r="W14" s="59">
        <v>9</v>
      </c>
      <c r="X14" s="60" t="s">
        <v>1520</v>
      </c>
      <c r="Y14" s="60">
        <v>3696</v>
      </c>
      <c r="Z14" s="59" t="s">
        <v>1637</v>
      </c>
      <c r="AA14" s="60" t="s">
        <v>1637</v>
      </c>
      <c r="AB14" s="61">
        <v>0</v>
      </c>
      <c r="AC14" s="59" t="s">
        <v>1638</v>
      </c>
      <c r="AD14" s="63">
        <v>146666666666667</v>
      </c>
      <c r="AE14" s="60"/>
      <c r="AF14" s="60"/>
      <c r="AG14" s="63"/>
      <c r="AH14" s="63"/>
      <c r="AI14" s="63"/>
      <c r="AJ14" s="63"/>
      <c r="AK14" s="59" t="s">
        <v>1639</v>
      </c>
      <c r="AL14" s="60">
        <v>625666666666667</v>
      </c>
      <c r="AM14" s="63"/>
      <c r="AN14" s="60">
        <v>625666666666667</v>
      </c>
      <c r="AO14" s="63"/>
      <c r="AP14" s="60"/>
      <c r="AQ14" s="63"/>
      <c r="AR14" s="63"/>
      <c r="AS14" s="63"/>
      <c r="AT14" s="63"/>
      <c r="AU14" s="59" t="s">
        <v>1640</v>
      </c>
      <c r="AV14" s="60">
        <v>222666666666667</v>
      </c>
      <c r="AW14" s="63"/>
      <c r="AX14" s="63"/>
      <c r="AY14" s="63"/>
      <c r="AZ14" s="63"/>
      <c r="BA14" s="63">
        <v>0</v>
      </c>
      <c r="BB14" s="59" t="s">
        <v>1641</v>
      </c>
      <c r="BC14" s="59">
        <v>105</v>
      </c>
      <c r="BD14" s="59" t="s">
        <v>1642</v>
      </c>
      <c r="BE14" s="60">
        <v>189</v>
      </c>
      <c r="BF14" s="60">
        <v>346333333333333</v>
      </c>
      <c r="BG14" s="60" t="s">
        <v>1643</v>
      </c>
      <c r="BH14" s="60">
        <v>54</v>
      </c>
      <c r="BI14" s="59" t="s">
        <v>1537</v>
      </c>
      <c r="BJ14" s="60" t="s">
        <v>1638</v>
      </c>
      <c r="BK14" s="60"/>
      <c r="BL14" s="60"/>
      <c r="BM14" s="63"/>
      <c r="BN14" s="59">
        <v>10</v>
      </c>
      <c r="BO14" s="60" t="s">
        <v>1644</v>
      </c>
      <c r="BP14" s="60"/>
      <c r="BQ14" s="60">
        <v>0</v>
      </c>
      <c r="BR14" s="60" t="s">
        <v>1645</v>
      </c>
      <c r="BS14" s="63"/>
      <c r="BT14" s="60" t="s">
        <v>1645</v>
      </c>
      <c r="BU14" s="63"/>
      <c r="BV14" s="63"/>
      <c r="BW14" s="60"/>
      <c r="BX14" s="63"/>
      <c r="BY14" s="63"/>
      <c r="BZ14" s="59">
        <v>0</v>
      </c>
      <c r="CA14" s="63"/>
      <c r="CB14" s="63"/>
      <c r="CC14" s="63"/>
      <c r="CD14" s="63"/>
      <c r="CE14" s="63"/>
      <c r="CF14" s="63"/>
      <c r="CG14" s="60"/>
      <c r="CH14" s="63"/>
      <c r="CI14" s="63"/>
      <c r="CJ14" s="63"/>
      <c r="CK14" s="63"/>
      <c r="CL14" s="63"/>
      <c r="CM14" s="63"/>
      <c r="CN14" s="59" t="s">
        <v>1646</v>
      </c>
      <c r="CO14" s="59" t="s">
        <v>1418</v>
      </c>
      <c r="CP14" s="61"/>
      <c r="CQ14" s="63"/>
      <c r="CR14" s="59" t="s">
        <v>1647</v>
      </c>
      <c r="CS14" s="63"/>
      <c r="CT14" s="63"/>
      <c r="CU14" s="59" t="s">
        <v>1427</v>
      </c>
      <c r="CV14" s="63"/>
      <c r="CW14" s="63"/>
      <c r="CX14" s="60" t="s">
        <v>1648</v>
      </c>
      <c r="CY14" s="59">
        <v>625</v>
      </c>
      <c r="CZ14" s="60"/>
      <c r="DA14" s="60">
        <v>625</v>
      </c>
      <c r="DB14" s="60">
        <v>0</v>
      </c>
      <c r="DC14" s="63"/>
      <c r="DD14" s="63"/>
      <c r="DE14" s="63"/>
      <c r="DF14" s="59">
        <v>0</v>
      </c>
      <c r="DG14" s="59">
        <v>1</v>
      </c>
      <c r="DH14" s="30">
        <v>1</v>
      </c>
      <c r="DI14" s="25"/>
      <c r="DJ14" s="25"/>
      <c r="DK14" s="25"/>
      <c r="DL14" s="25"/>
      <c r="DM14" s="23"/>
      <c r="DN14" s="25"/>
      <c r="DO14" s="25"/>
      <c r="DP14" s="27"/>
      <c r="DQ14" s="26"/>
      <c r="DR14" s="26"/>
      <c r="DS14" s="26"/>
      <c r="DT14" s="26"/>
      <c r="DU14" s="24"/>
      <c r="DV14" s="24"/>
      <c r="DW14" s="25"/>
      <c r="DX14" s="24"/>
      <c r="DY14" s="25"/>
      <c r="DZ14" s="24"/>
      <c r="EA14" s="25"/>
      <c r="EB14" s="25"/>
      <c r="EC14" s="25"/>
      <c r="ED14" s="26"/>
      <c r="EE14" s="26"/>
      <c r="EF14" s="24"/>
      <c r="EG14" s="25"/>
      <c r="EH14" s="26"/>
      <c r="EI14" s="25"/>
      <c r="EJ14" s="25"/>
      <c r="EK14" s="25"/>
      <c r="EL14" s="26"/>
      <c r="EM14" s="26"/>
      <c r="EN14" s="25"/>
      <c r="EO14" s="25"/>
      <c r="EP14" s="25"/>
      <c r="EQ14" s="25"/>
      <c r="ER14" s="25"/>
      <c r="ES14" s="26"/>
      <c r="ET14" s="26"/>
      <c r="EU14" s="25"/>
      <c r="EV14" s="27"/>
      <c r="EW14" s="27"/>
      <c r="EX14" s="27"/>
      <c r="EY14" s="27"/>
      <c r="EZ14" s="27"/>
      <c r="FA14" s="27"/>
      <c r="FB14" s="27"/>
      <c r="FC14" s="27"/>
      <c r="FD14" s="27"/>
      <c r="FE14" s="27"/>
      <c r="FF14" s="27"/>
      <c r="FG14" s="27"/>
      <c r="FH14" s="27"/>
      <c r="FI14" s="27"/>
      <c r="FJ14" s="27"/>
      <c r="FK14" s="27"/>
      <c r="FL14" s="27"/>
      <c r="FM14" s="27"/>
      <c r="FN14" s="38"/>
      <c r="FO14" s="38"/>
      <c r="FP14" s="38"/>
      <c r="FQ14" s="38"/>
      <c r="FR14" s="38"/>
      <c r="FS14" s="38"/>
    </row>
    <row r="15" spans="1:175" s="33" customFormat="1" ht="14.25" customHeight="1">
      <c r="A15" s="48" t="s">
        <v>1110</v>
      </c>
      <c r="B15" s="48" t="s">
        <v>646</v>
      </c>
      <c r="C15" s="48"/>
      <c r="D15" s="48"/>
      <c r="E15" s="48">
        <v>1</v>
      </c>
      <c r="F15" s="55" t="s">
        <v>711</v>
      </c>
      <c r="G15" s="48" t="s">
        <v>1111</v>
      </c>
      <c r="H15" s="48" t="s">
        <v>1122</v>
      </c>
      <c r="I15" s="48"/>
      <c r="J15" s="48"/>
      <c r="K15" s="50"/>
      <c r="L15" s="50"/>
      <c r="M15" s="48"/>
      <c r="N15" s="51" t="s">
        <v>1649</v>
      </c>
      <c r="O15" s="51">
        <v>100</v>
      </c>
      <c r="P15" s="50"/>
      <c r="Q15" s="48"/>
      <c r="R15" s="52">
        <v>103</v>
      </c>
      <c r="S15" s="53">
        <v>32</v>
      </c>
      <c r="T15" s="54" t="s">
        <v>1650</v>
      </c>
      <c r="U15" s="59">
        <v>34</v>
      </c>
      <c r="V15" s="59" t="s">
        <v>2215</v>
      </c>
      <c r="W15" s="59" t="s">
        <v>1651</v>
      </c>
      <c r="X15" s="60" t="s">
        <v>1520</v>
      </c>
      <c r="Y15" s="60" t="s">
        <v>1652</v>
      </c>
      <c r="Z15" s="59">
        <v>4</v>
      </c>
      <c r="AA15" s="60">
        <v>4</v>
      </c>
      <c r="AB15" s="61">
        <v>0</v>
      </c>
      <c r="AC15" s="59" t="s">
        <v>1579</v>
      </c>
      <c r="AD15" s="63" t="s">
        <v>1579</v>
      </c>
      <c r="AE15" s="60"/>
      <c r="AF15" s="60"/>
      <c r="AG15" s="63"/>
      <c r="AH15" s="63"/>
      <c r="AI15" s="63"/>
      <c r="AJ15" s="63"/>
      <c r="AK15" s="59" t="s">
        <v>1653</v>
      </c>
      <c r="AL15" s="60" t="s">
        <v>1654</v>
      </c>
      <c r="AM15" s="63"/>
      <c r="AN15" s="60" t="s">
        <v>1654</v>
      </c>
      <c r="AO15" s="63"/>
      <c r="AP15" s="60"/>
      <c r="AQ15" s="63"/>
      <c r="AR15" s="63"/>
      <c r="AS15" s="63"/>
      <c r="AT15" s="63"/>
      <c r="AU15" s="59" t="s">
        <v>1445</v>
      </c>
      <c r="AV15" s="60"/>
      <c r="AW15" s="63"/>
      <c r="AX15" s="63"/>
      <c r="AY15" s="63"/>
      <c r="AZ15" s="63"/>
      <c r="BA15" s="63">
        <v>0</v>
      </c>
      <c r="BB15" s="59" t="s">
        <v>1509</v>
      </c>
      <c r="BC15" s="59">
        <v>19</v>
      </c>
      <c r="BD15" s="59" t="s">
        <v>1542</v>
      </c>
      <c r="BE15" s="60" t="s">
        <v>1655</v>
      </c>
      <c r="BF15" s="60" t="s">
        <v>1656</v>
      </c>
      <c r="BG15" s="60" t="s">
        <v>1657</v>
      </c>
      <c r="BH15" s="60">
        <v>10</v>
      </c>
      <c r="BI15" s="59" t="s">
        <v>1658</v>
      </c>
      <c r="BJ15" s="60">
        <v>10995</v>
      </c>
      <c r="BK15" s="60"/>
      <c r="BL15" s="60"/>
      <c r="BM15" s="63"/>
      <c r="BN15" s="59">
        <v>1</v>
      </c>
      <c r="BO15" s="63"/>
      <c r="BP15" s="60"/>
      <c r="BQ15" s="60">
        <v>0</v>
      </c>
      <c r="BR15" s="60">
        <v>10</v>
      </c>
      <c r="BS15" s="63"/>
      <c r="BT15" s="60">
        <v>10</v>
      </c>
      <c r="BU15" s="63"/>
      <c r="BV15" s="63"/>
      <c r="BW15" s="60"/>
      <c r="BX15" s="63"/>
      <c r="BY15" s="63"/>
      <c r="BZ15" s="59">
        <v>0</v>
      </c>
      <c r="CA15" s="63"/>
      <c r="CB15" s="63"/>
      <c r="CC15" s="63"/>
      <c r="CD15" s="63"/>
      <c r="CE15" s="63"/>
      <c r="CF15" s="63"/>
      <c r="CG15" s="60"/>
      <c r="CH15" s="63"/>
      <c r="CI15" s="63"/>
      <c r="CJ15" s="63"/>
      <c r="CK15" s="63"/>
      <c r="CL15" s="63"/>
      <c r="CM15" s="63"/>
      <c r="CN15" s="59" t="s">
        <v>1659</v>
      </c>
      <c r="CO15" s="59" t="s">
        <v>1579</v>
      </c>
      <c r="CP15" s="61"/>
      <c r="CQ15" s="63"/>
      <c r="CR15" s="59" t="s">
        <v>1660</v>
      </c>
      <c r="CS15" s="63"/>
      <c r="CT15" s="63"/>
      <c r="CU15" s="59" t="s">
        <v>1661</v>
      </c>
      <c r="CV15" s="63"/>
      <c r="CW15" s="63"/>
      <c r="CX15" s="63" t="s">
        <v>1661</v>
      </c>
      <c r="CY15" s="59">
        <v>41</v>
      </c>
      <c r="CZ15" s="63"/>
      <c r="DA15" s="63">
        <v>41</v>
      </c>
      <c r="DB15" s="63"/>
      <c r="DC15" s="63"/>
      <c r="DD15" s="63"/>
      <c r="DE15" s="63"/>
      <c r="DF15" s="59">
        <v>0</v>
      </c>
      <c r="DG15" s="59" t="s">
        <v>1662</v>
      </c>
      <c r="DH15" s="30">
        <v>3545</v>
      </c>
      <c r="DI15" s="25"/>
      <c r="DJ15" s="25"/>
      <c r="DK15" s="25"/>
      <c r="DL15" s="25"/>
      <c r="DM15" s="23"/>
      <c r="DN15" s="25"/>
      <c r="DO15" s="25"/>
      <c r="DP15" s="27"/>
      <c r="DQ15" s="26"/>
      <c r="DR15" s="26"/>
      <c r="DS15" s="26"/>
      <c r="DT15" s="26"/>
      <c r="DU15" s="24"/>
      <c r="DV15" s="24"/>
      <c r="DW15" s="25"/>
      <c r="DX15" s="24"/>
      <c r="DY15" s="25"/>
      <c r="DZ15" s="24"/>
      <c r="EA15" s="25"/>
      <c r="EB15" s="25"/>
      <c r="EC15" s="25"/>
      <c r="ED15" s="26"/>
      <c r="EE15" s="26"/>
      <c r="EF15" s="24"/>
      <c r="EG15" s="25"/>
      <c r="EH15" s="26"/>
      <c r="EI15" s="25"/>
      <c r="EJ15" s="25"/>
      <c r="EK15" s="25"/>
      <c r="EL15" s="26"/>
      <c r="EM15" s="26"/>
      <c r="EN15" s="25"/>
      <c r="EO15" s="25"/>
      <c r="EP15" s="25"/>
      <c r="EQ15" s="25"/>
      <c r="ER15" s="25"/>
      <c r="ES15" s="26"/>
      <c r="ET15" s="26"/>
      <c r="EU15" s="25"/>
      <c r="EV15" s="27"/>
      <c r="EW15" s="27"/>
      <c r="EX15" s="27"/>
      <c r="EY15" s="27"/>
      <c r="EZ15" s="27"/>
      <c r="FA15" s="27"/>
      <c r="FB15" s="27"/>
      <c r="FC15" s="27"/>
      <c r="FD15" s="27"/>
      <c r="FE15" s="27"/>
      <c r="FF15" s="27"/>
      <c r="FG15" s="27"/>
      <c r="FH15" s="27"/>
      <c r="FI15" s="27"/>
      <c r="FJ15" s="27"/>
      <c r="FK15" s="27"/>
      <c r="FL15" s="27"/>
      <c r="FM15" s="27"/>
      <c r="FN15" s="38"/>
      <c r="FO15" s="38"/>
      <c r="FP15" s="38"/>
      <c r="FQ15" s="38"/>
      <c r="FR15" s="38"/>
      <c r="FS15" s="38"/>
    </row>
    <row r="16" spans="1:175" s="33" customFormat="1" ht="14.25" customHeight="1">
      <c r="A16" s="48" t="s">
        <v>1112</v>
      </c>
      <c r="B16" s="48" t="s">
        <v>646</v>
      </c>
      <c r="C16" s="48"/>
      <c r="D16" s="48"/>
      <c r="E16" s="48">
        <v>1</v>
      </c>
      <c r="F16" s="48" t="s">
        <v>1271</v>
      </c>
      <c r="G16" s="48" t="s">
        <v>714</v>
      </c>
      <c r="H16" s="48" t="s">
        <v>715</v>
      </c>
      <c r="I16" s="48"/>
      <c r="J16" s="48"/>
      <c r="K16" s="50"/>
      <c r="L16" s="50"/>
      <c r="M16" s="48"/>
      <c r="N16" s="51" t="s">
        <v>1663</v>
      </c>
      <c r="O16" s="51" t="s">
        <v>1664</v>
      </c>
      <c r="P16" s="50"/>
      <c r="Q16" s="48"/>
      <c r="R16" s="52" t="s">
        <v>1665</v>
      </c>
      <c r="S16" s="53" t="s">
        <v>1666</v>
      </c>
      <c r="T16" s="54" t="s">
        <v>1667</v>
      </c>
      <c r="U16" s="59">
        <v>19</v>
      </c>
      <c r="V16" s="59" t="s">
        <v>2216</v>
      </c>
      <c r="W16" s="59" t="s">
        <v>1668</v>
      </c>
      <c r="X16" s="60" t="s">
        <v>1520</v>
      </c>
      <c r="Y16" s="60" t="s">
        <v>1669</v>
      </c>
      <c r="Z16" s="59" t="s">
        <v>1528</v>
      </c>
      <c r="AA16" s="60" t="s">
        <v>1528</v>
      </c>
      <c r="AB16" s="61">
        <v>0</v>
      </c>
      <c r="AC16" s="59" t="s">
        <v>1416</v>
      </c>
      <c r="AD16" s="63" t="s">
        <v>1416</v>
      </c>
      <c r="AE16" s="60"/>
      <c r="AF16" s="60"/>
      <c r="AG16" s="63"/>
      <c r="AH16" s="63"/>
      <c r="AI16" s="63"/>
      <c r="AJ16" s="63"/>
      <c r="AK16" s="59" t="s">
        <v>1670</v>
      </c>
      <c r="AL16" s="60" t="s">
        <v>1671</v>
      </c>
      <c r="AM16" s="63"/>
      <c r="AN16" s="60" t="s">
        <v>1671</v>
      </c>
      <c r="AO16" s="63"/>
      <c r="AP16" s="60"/>
      <c r="AQ16" s="63"/>
      <c r="AR16" s="63"/>
      <c r="AS16" s="63"/>
      <c r="AT16" s="63"/>
      <c r="AU16" s="59">
        <v>2</v>
      </c>
      <c r="AV16" s="60"/>
      <c r="AW16" s="63"/>
      <c r="AX16" s="63"/>
      <c r="AY16" s="63"/>
      <c r="AZ16" s="63"/>
      <c r="BA16" s="63">
        <v>0</v>
      </c>
      <c r="BB16" s="59">
        <v>0</v>
      </c>
      <c r="BC16" s="59">
        <v>11</v>
      </c>
      <c r="BD16" s="59" t="s">
        <v>1672</v>
      </c>
      <c r="BE16" s="60" t="s">
        <v>1631</v>
      </c>
      <c r="BF16" s="60">
        <v>125</v>
      </c>
      <c r="BG16" s="60">
        <v>417</v>
      </c>
      <c r="BH16" s="60">
        <v>8</v>
      </c>
      <c r="BI16" s="59" t="s">
        <v>1673</v>
      </c>
      <c r="BJ16" s="60" t="s">
        <v>1658</v>
      </c>
      <c r="BK16" s="60"/>
      <c r="BL16" s="60"/>
      <c r="BM16" s="63"/>
      <c r="BN16" s="59">
        <v>1</v>
      </c>
      <c r="BO16" s="63"/>
      <c r="BP16" s="60"/>
      <c r="BQ16" s="60">
        <v>0</v>
      </c>
      <c r="BR16" s="60">
        <v>10</v>
      </c>
      <c r="BS16" s="63"/>
      <c r="BT16" s="60">
        <v>10</v>
      </c>
      <c r="BU16" s="63"/>
      <c r="BV16" s="63"/>
      <c r="BW16" s="60"/>
      <c r="BX16" s="63"/>
      <c r="BY16" s="63"/>
      <c r="BZ16" s="59" t="s">
        <v>1405</v>
      </c>
      <c r="CA16" s="63"/>
      <c r="CB16" s="63"/>
      <c r="CC16" s="63"/>
      <c r="CD16" s="63"/>
      <c r="CE16" s="63"/>
      <c r="CF16" s="63"/>
      <c r="CG16" s="60"/>
      <c r="CH16" s="63"/>
      <c r="CI16" s="63"/>
      <c r="CJ16" s="63"/>
      <c r="CK16" s="63"/>
      <c r="CL16" s="63"/>
      <c r="CM16" s="63"/>
      <c r="CN16" s="59" t="s">
        <v>1674</v>
      </c>
      <c r="CO16" s="59" t="s">
        <v>1675</v>
      </c>
      <c r="CP16" s="61"/>
      <c r="CQ16" s="63"/>
      <c r="CR16" s="59" t="s">
        <v>1437</v>
      </c>
      <c r="CS16" s="63"/>
      <c r="CT16" s="63"/>
      <c r="CU16" s="59" t="s">
        <v>1676</v>
      </c>
      <c r="CV16" s="63"/>
      <c r="CW16" s="63"/>
      <c r="CX16" s="63" t="s">
        <v>1676</v>
      </c>
      <c r="CY16" s="59">
        <v>25</v>
      </c>
      <c r="CZ16" s="63"/>
      <c r="DA16" s="63"/>
      <c r="DB16" s="63"/>
      <c r="DC16" s="63"/>
      <c r="DD16" s="63"/>
      <c r="DE16" s="63"/>
      <c r="DF16" s="59" t="s">
        <v>1677</v>
      </c>
      <c r="DG16" s="59" t="s">
        <v>1678</v>
      </c>
      <c r="DH16" s="30" t="s">
        <v>1678</v>
      </c>
      <c r="DI16" s="25"/>
      <c r="DJ16" s="25"/>
      <c r="DK16" s="25"/>
      <c r="DL16" s="25"/>
      <c r="DM16" s="23"/>
      <c r="DN16" s="25"/>
      <c r="DO16" s="25"/>
      <c r="DP16" s="27"/>
      <c r="DQ16" s="26"/>
      <c r="DR16" s="26"/>
      <c r="DS16" s="26"/>
      <c r="DT16" s="26"/>
      <c r="DU16" s="24"/>
      <c r="DV16" s="24"/>
      <c r="DW16" s="25"/>
      <c r="DX16" s="24"/>
      <c r="DY16" s="25"/>
      <c r="DZ16" s="24"/>
      <c r="EA16" s="25"/>
      <c r="EB16" s="25"/>
      <c r="EC16" s="25"/>
      <c r="ED16" s="26"/>
      <c r="EE16" s="26"/>
      <c r="EF16" s="24"/>
      <c r="EG16" s="25"/>
      <c r="EH16" s="26"/>
      <c r="EI16" s="25"/>
      <c r="EJ16" s="25"/>
      <c r="EK16" s="25"/>
      <c r="EL16" s="26"/>
      <c r="EM16" s="26"/>
      <c r="EN16" s="25"/>
      <c r="EO16" s="25"/>
      <c r="EP16" s="25"/>
      <c r="EQ16" s="25"/>
      <c r="ER16" s="25"/>
      <c r="ES16" s="26"/>
      <c r="ET16" s="26"/>
      <c r="EU16" s="25"/>
      <c r="EV16" s="27"/>
      <c r="EW16" s="27"/>
      <c r="EX16" s="27"/>
      <c r="EY16" s="27"/>
      <c r="EZ16" s="27"/>
      <c r="FA16" s="27"/>
      <c r="FB16" s="27"/>
      <c r="FC16" s="27"/>
      <c r="FD16" s="27"/>
      <c r="FE16" s="27"/>
      <c r="FF16" s="27"/>
      <c r="FG16" s="27"/>
      <c r="FH16" s="27"/>
      <c r="FI16" s="27"/>
      <c r="FJ16" s="27"/>
      <c r="FK16" s="27"/>
      <c r="FL16" s="27"/>
      <c r="FM16" s="27"/>
      <c r="FN16" s="38"/>
      <c r="FO16" s="38"/>
      <c r="FP16" s="38"/>
      <c r="FQ16" s="38"/>
      <c r="FR16" s="38"/>
      <c r="FS16" s="38"/>
    </row>
    <row r="17" spans="1:175" s="33" customFormat="1" ht="14.25" customHeight="1">
      <c r="A17" s="48" t="s">
        <v>716</v>
      </c>
      <c r="B17" s="48" t="s">
        <v>646</v>
      </c>
      <c r="C17" s="48"/>
      <c r="D17" s="48"/>
      <c r="E17" s="48">
        <v>1</v>
      </c>
      <c r="F17" s="55" t="s">
        <v>717</v>
      </c>
      <c r="G17" s="48" t="s">
        <v>718</v>
      </c>
      <c r="H17" s="49" t="s">
        <v>723</v>
      </c>
      <c r="I17" s="48"/>
      <c r="J17" s="48"/>
      <c r="K17" s="50"/>
      <c r="L17" s="50"/>
      <c r="M17" s="48"/>
      <c r="N17" s="51">
        <v>993666666666666</v>
      </c>
      <c r="O17" s="51">
        <v>99.999999999999986</v>
      </c>
      <c r="P17" s="50"/>
      <c r="Q17" s="48"/>
      <c r="R17" s="52" t="e">
        <v>#DIV/0!</v>
      </c>
      <c r="S17" s="53">
        <v>263333333333333</v>
      </c>
      <c r="T17" s="54">
        <v>105716666666667</v>
      </c>
      <c r="U17" s="59">
        <v>25</v>
      </c>
      <c r="V17" s="59" t="s">
        <v>2217</v>
      </c>
      <c r="W17" s="59" t="s">
        <v>1679</v>
      </c>
      <c r="X17" s="60" t="s">
        <v>1520</v>
      </c>
      <c r="Y17" s="60" t="s">
        <v>1680</v>
      </c>
      <c r="Z17" s="59" t="s">
        <v>1542</v>
      </c>
      <c r="AA17" s="60" t="s">
        <v>1542</v>
      </c>
      <c r="AB17" s="61">
        <v>0</v>
      </c>
      <c r="AC17" s="59" t="s">
        <v>1674</v>
      </c>
      <c r="AD17" s="63" t="s">
        <v>1674</v>
      </c>
      <c r="AE17" s="60"/>
      <c r="AF17" s="60"/>
      <c r="AG17" s="63"/>
      <c r="AH17" s="63"/>
      <c r="AI17" s="63"/>
      <c r="AJ17" s="63"/>
      <c r="AK17" s="59" t="s">
        <v>1681</v>
      </c>
      <c r="AL17" s="60" t="s">
        <v>1682</v>
      </c>
      <c r="AM17" s="63"/>
      <c r="AN17" s="60" t="s">
        <v>1682</v>
      </c>
      <c r="AO17" s="63"/>
      <c r="AP17" s="60"/>
      <c r="AQ17" s="63"/>
      <c r="AR17" s="63"/>
      <c r="AS17" s="63"/>
      <c r="AT17" s="63"/>
      <c r="AU17" s="59">
        <v>2</v>
      </c>
      <c r="AV17" s="60" t="s">
        <v>1683</v>
      </c>
      <c r="AW17" s="63"/>
      <c r="AX17" s="63"/>
      <c r="AY17" s="63"/>
      <c r="AZ17" s="63"/>
      <c r="BA17" s="63">
        <v>0</v>
      </c>
      <c r="BB17" s="59" t="s">
        <v>1458</v>
      </c>
      <c r="BC17" s="59">
        <v>47</v>
      </c>
      <c r="BD17" s="59" t="s">
        <v>1481</v>
      </c>
      <c r="BE17" s="60" t="s">
        <v>1684</v>
      </c>
      <c r="BF17" s="60">
        <v>323333333333333</v>
      </c>
      <c r="BG17" s="60">
        <v>209</v>
      </c>
      <c r="BH17" s="60">
        <v>14</v>
      </c>
      <c r="BI17" s="59" t="s">
        <v>1580</v>
      </c>
      <c r="BJ17" s="60" t="s">
        <v>1685</v>
      </c>
      <c r="BK17" s="60"/>
      <c r="BL17" s="60"/>
      <c r="BM17" s="63"/>
      <c r="BN17" s="59">
        <v>1</v>
      </c>
      <c r="BO17" s="60">
        <v>0</v>
      </c>
      <c r="BP17" s="60"/>
      <c r="BQ17" s="60">
        <v>0</v>
      </c>
      <c r="BR17" s="60" t="s">
        <v>1686</v>
      </c>
      <c r="BS17" s="63"/>
      <c r="BT17" s="60" t="s">
        <v>1686</v>
      </c>
      <c r="BU17" s="63"/>
      <c r="BV17" s="63"/>
      <c r="BW17" s="60"/>
      <c r="BX17" s="63"/>
      <c r="BY17" s="63"/>
      <c r="BZ17" s="59">
        <v>0</v>
      </c>
      <c r="CA17" s="63"/>
      <c r="CB17" s="63"/>
      <c r="CC17" s="63"/>
      <c r="CD17" s="63"/>
      <c r="CE17" s="63"/>
      <c r="CF17" s="63"/>
      <c r="CG17" s="60"/>
      <c r="CH17" s="63"/>
      <c r="CI17" s="63"/>
      <c r="CJ17" s="63"/>
      <c r="CK17" s="63"/>
      <c r="CL17" s="63"/>
      <c r="CM17" s="63"/>
      <c r="CN17" s="59" t="s">
        <v>1551</v>
      </c>
      <c r="CO17" s="59" t="s">
        <v>1687</v>
      </c>
      <c r="CP17" s="61"/>
      <c r="CQ17" s="63"/>
      <c r="CR17" s="59" t="s">
        <v>1432</v>
      </c>
      <c r="CS17" s="63"/>
      <c r="CT17" s="63"/>
      <c r="CU17" s="59" t="s">
        <v>1688</v>
      </c>
      <c r="CV17" s="63"/>
      <c r="CW17" s="63"/>
      <c r="CX17" s="60"/>
      <c r="CY17" s="59">
        <v>37</v>
      </c>
      <c r="CZ17" s="60"/>
      <c r="DA17" s="60"/>
      <c r="DB17" s="60"/>
      <c r="DC17" s="63"/>
      <c r="DD17" s="63"/>
      <c r="DE17" s="63"/>
      <c r="DF17" s="59">
        <v>0</v>
      </c>
      <c r="DG17" s="59" t="s">
        <v>1429</v>
      </c>
      <c r="DH17" s="30">
        <v>323333333333333</v>
      </c>
      <c r="DI17" s="25"/>
      <c r="DJ17" s="25"/>
      <c r="DK17" s="25"/>
      <c r="DL17" s="25"/>
      <c r="DM17" s="23"/>
      <c r="DN17" s="25"/>
      <c r="DO17" s="25"/>
      <c r="DP17" s="27"/>
      <c r="DQ17" s="26"/>
      <c r="DR17" s="26"/>
      <c r="DS17" s="26"/>
      <c r="DT17" s="26"/>
      <c r="DU17" s="24"/>
      <c r="DV17" s="24"/>
      <c r="DW17" s="25"/>
      <c r="DX17" s="24"/>
      <c r="DY17" s="25"/>
      <c r="DZ17" s="24"/>
      <c r="EA17" s="25"/>
      <c r="EB17" s="25"/>
      <c r="EC17" s="25"/>
      <c r="ED17" s="26"/>
      <c r="EE17" s="26"/>
      <c r="EF17" s="24"/>
      <c r="EG17" s="25"/>
      <c r="EH17" s="26"/>
      <c r="EI17" s="25"/>
      <c r="EJ17" s="25"/>
      <c r="EK17" s="25"/>
      <c r="EL17" s="26"/>
      <c r="EM17" s="26"/>
      <c r="EN17" s="25"/>
      <c r="EO17" s="25"/>
      <c r="EP17" s="25"/>
      <c r="EQ17" s="25"/>
      <c r="ER17" s="25"/>
      <c r="ES17" s="26"/>
      <c r="ET17" s="26"/>
      <c r="EU17" s="25"/>
      <c r="EV17" s="27"/>
      <c r="EW17" s="27"/>
      <c r="EX17" s="27"/>
      <c r="EY17" s="27"/>
      <c r="EZ17" s="27"/>
      <c r="FA17" s="27"/>
      <c r="FB17" s="27"/>
      <c r="FC17" s="27"/>
      <c r="FD17" s="27"/>
      <c r="FE17" s="27"/>
      <c r="FF17" s="27"/>
      <c r="FG17" s="27"/>
      <c r="FH17" s="27"/>
      <c r="FI17" s="27"/>
      <c r="FJ17" s="27"/>
      <c r="FK17" s="27"/>
      <c r="FL17" s="27"/>
      <c r="FM17" s="27"/>
      <c r="FN17" s="38"/>
      <c r="FO17" s="38"/>
      <c r="FP17" s="38"/>
      <c r="FQ17" s="38"/>
      <c r="FR17" s="38"/>
      <c r="FS17" s="38"/>
    </row>
    <row r="18" spans="1:175" s="33" customFormat="1" ht="14.25" customHeight="1">
      <c r="A18" s="48" t="s">
        <v>726</v>
      </c>
      <c r="B18" s="48" t="s">
        <v>646</v>
      </c>
      <c r="C18" s="48"/>
      <c r="D18" s="48"/>
      <c r="E18" s="48">
        <v>1</v>
      </c>
      <c r="F18" s="55" t="s">
        <v>727</v>
      </c>
      <c r="G18" s="48" t="s">
        <v>1296</v>
      </c>
      <c r="H18" s="49" t="s">
        <v>730</v>
      </c>
      <c r="I18" s="48"/>
      <c r="J18" s="48"/>
      <c r="K18" s="50"/>
      <c r="L18" s="50"/>
      <c r="M18" s="48"/>
      <c r="N18" s="51">
        <v>998083333333333</v>
      </c>
      <c r="O18" s="51">
        <v>101208333333333</v>
      </c>
      <c r="P18" s="50"/>
      <c r="Q18" s="48"/>
      <c r="R18" s="52" t="e">
        <v>#DIV/0!</v>
      </c>
      <c r="S18" s="53" t="s">
        <v>1689</v>
      </c>
      <c r="T18" s="54">
        <v>903833333333333</v>
      </c>
      <c r="U18" s="59">
        <v>22</v>
      </c>
      <c r="V18" s="59" t="s">
        <v>2218</v>
      </c>
      <c r="W18" s="59">
        <v>95</v>
      </c>
      <c r="X18" s="60" t="s">
        <v>1520</v>
      </c>
      <c r="Y18" s="60" t="s">
        <v>1690</v>
      </c>
      <c r="Z18" s="59" t="s">
        <v>1691</v>
      </c>
      <c r="AA18" s="60" t="s">
        <v>1692</v>
      </c>
      <c r="AB18" s="61">
        <v>0</v>
      </c>
      <c r="AC18" s="59" t="s">
        <v>1418</v>
      </c>
      <c r="AD18" s="63" t="s">
        <v>1693</v>
      </c>
      <c r="AE18" s="60"/>
      <c r="AF18" s="60"/>
      <c r="AG18" s="63"/>
      <c r="AH18" s="63"/>
      <c r="AI18" s="63"/>
      <c r="AJ18" s="63"/>
      <c r="AK18" s="59" t="s">
        <v>1694</v>
      </c>
      <c r="AL18" s="60">
        <v>3675</v>
      </c>
      <c r="AM18" s="63"/>
      <c r="AN18" s="60">
        <v>3675</v>
      </c>
      <c r="AO18" s="63"/>
      <c r="AP18" s="60"/>
      <c r="AQ18" s="63"/>
      <c r="AR18" s="63"/>
      <c r="AS18" s="63"/>
      <c r="AT18" s="63"/>
      <c r="AU18" s="59" t="s">
        <v>1456</v>
      </c>
      <c r="AV18" s="60" t="s">
        <v>1456</v>
      </c>
      <c r="AW18" s="63"/>
      <c r="AX18" s="63"/>
      <c r="AY18" s="63"/>
      <c r="AZ18" s="63"/>
      <c r="BA18" s="63">
        <v>0</v>
      </c>
      <c r="BB18" s="59" t="s">
        <v>1407</v>
      </c>
      <c r="BC18" s="59">
        <v>23</v>
      </c>
      <c r="BD18" s="59" t="s">
        <v>1579</v>
      </c>
      <c r="BE18" s="60">
        <v>8</v>
      </c>
      <c r="BF18" s="60">
        <v>19</v>
      </c>
      <c r="BG18" s="60">
        <v>141333333333333</v>
      </c>
      <c r="BH18" s="60">
        <v>866666666666667</v>
      </c>
      <c r="BI18" s="59" t="s">
        <v>1674</v>
      </c>
      <c r="BJ18" s="60" t="s">
        <v>1695</v>
      </c>
      <c r="BK18" s="60"/>
      <c r="BL18" s="60"/>
      <c r="BM18" s="63"/>
      <c r="BN18" s="59">
        <v>0</v>
      </c>
      <c r="BO18" s="63"/>
      <c r="BP18" s="60"/>
      <c r="BQ18" s="60">
        <v>0</v>
      </c>
      <c r="BR18" s="60">
        <v>0</v>
      </c>
      <c r="BS18" s="63"/>
      <c r="BT18" s="60">
        <v>166666666666667</v>
      </c>
      <c r="BU18" s="63"/>
      <c r="BV18" s="63"/>
      <c r="BW18" s="60"/>
      <c r="BX18" s="63"/>
      <c r="BY18" s="63"/>
      <c r="BZ18" s="59">
        <v>0</v>
      </c>
      <c r="CA18" s="63"/>
      <c r="CB18" s="63"/>
      <c r="CC18" s="63"/>
      <c r="CD18" s="63"/>
      <c r="CE18" s="63"/>
      <c r="CF18" s="63"/>
      <c r="CG18" s="60"/>
      <c r="CH18" s="63"/>
      <c r="CI18" s="63"/>
      <c r="CJ18" s="63"/>
      <c r="CK18" s="63"/>
      <c r="CL18" s="63"/>
      <c r="CM18" s="63"/>
      <c r="CN18" s="59" t="s">
        <v>1695</v>
      </c>
      <c r="CO18" s="59" t="s">
        <v>1696</v>
      </c>
      <c r="CP18" s="61"/>
      <c r="CQ18" s="63"/>
      <c r="CR18" s="59" t="s">
        <v>1579</v>
      </c>
      <c r="CS18" s="63"/>
      <c r="CT18" s="63"/>
      <c r="CU18" s="59" t="s">
        <v>1518</v>
      </c>
      <c r="CV18" s="63"/>
      <c r="CW18" s="63"/>
      <c r="CX18" s="60"/>
      <c r="CY18" s="59">
        <v>5</v>
      </c>
      <c r="CZ18" s="63"/>
      <c r="DA18" s="63"/>
      <c r="DB18" s="63"/>
      <c r="DC18" s="63"/>
      <c r="DD18" s="63"/>
      <c r="DE18" s="63"/>
      <c r="DF18" s="59">
        <v>0</v>
      </c>
      <c r="DG18" s="59">
        <v>26</v>
      </c>
      <c r="DH18" s="30">
        <v>26</v>
      </c>
      <c r="DI18" s="25"/>
      <c r="DJ18" s="25"/>
      <c r="DK18" s="25"/>
      <c r="DL18" s="25"/>
      <c r="DM18" s="23"/>
      <c r="DN18" s="25"/>
      <c r="DO18" s="25"/>
      <c r="DP18" s="27"/>
      <c r="DQ18" s="26"/>
      <c r="DR18" s="26"/>
      <c r="DS18" s="26"/>
      <c r="DT18" s="26"/>
      <c r="DU18" s="24"/>
      <c r="DV18" s="24"/>
      <c r="DW18" s="25"/>
      <c r="DX18" s="24"/>
      <c r="DY18" s="25"/>
      <c r="DZ18" s="24"/>
      <c r="EA18" s="25"/>
      <c r="EB18" s="25"/>
      <c r="EC18" s="25"/>
      <c r="ED18" s="26"/>
      <c r="EE18" s="26"/>
      <c r="EF18" s="24"/>
      <c r="EG18" s="25"/>
      <c r="EH18" s="26"/>
      <c r="EI18" s="25"/>
      <c r="EJ18" s="25"/>
      <c r="EK18" s="25"/>
      <c r="EL18" s="26"/>
      <c r="EM18" s="26"/>
      <c r="EN18" s="25"/>
      <c r="EO18" s="25"/>
      <c r="EP18" s="25"/>
      <c r="EQ18" s="25"/>
      <c r="ER18" s="25"/>
      <c r="ES18" s="26"/>
      <c r="ET18" s="26"/>
      <c r="EU18" s="25"/>
      <c r="EV18" s="27"/>
      <c r="EW18" s="27"/>
      <c r="EX18" s="27"/>
      <c r="EY18" s="27"/>
      <c r="EZ18" s="27"/>
      <c r="FA18" s="27"/>
      <c r="FB18" s="27"/>
      <c r="FC18" s="27"/>
      <c r="FD18" s="27"/>
      <c r="FE18" s="27"/>
      <c r="FF18" s="27"/>
      <c r="FG18" s="27"/>
      <c r="FH18" s="27"/>
      <c r="FI18" s="27"/>
      <c r="FJ18" s="27"/>
      <c r="FK18" s="27"/>
      <c r="FL18" s="27"/>
      <c r="FM18" s="27"/>
      <c r="FN18" s="38"/>
      <c r="FO18" s="38"/>
      <c r="FP18" s="38"/>
      <c r="FQ18" s="38"/>
      <c r="FR18" s="38"/>
      <c r="FS18" s="38"/>
    </row>
    <row r="19" spans="1:175" s="33" customFormat="1" ht="14.25" customHeight="1">
      <c r="A19" s="48" t="s">
        <v>737</v>
      </c>
      <c r="B19" s="48" t="s">
        <v>646</v>
      </c>
      <c r="C19" s="48"/>
      <c r="D19" s="48"/>
      <c r="E19" s="48">
        <v>1</v>
      </c>
      <c r="F19" s="55" t="s">
        <v>738</v>
      </c>
      <c r="G19" s="48" t="s">
        <v>739</v>
      </c>
      <c r="H19" s="49" t="s">
        <v>1697</v>
      </c>
      <c r="I19" s="48"/>
      <c r="J19" s="48"/>
      <c r="K19" s="50"/>
      <c r="L19" s="50"/>
      <c r="M19" s="48"/>
      <c r="N19" s="51">
        <v>99625</v>
      </c>
      <c r="O19" s="51">
        <v>100.00000000000001</v>
      </c>
      <c r="P19" s="50"/>
      <c r="Q19" s="48"/>
      <c r="R19" s="52" t="e">
        <v>#DIV/0!</v>
      </c>
      <c r="S19" s="53" t="s">
        <v>1698</v>
      </c>
      <c r="T19" s="54">
        <v>868749999999997</v>
      </c>
      <c r="U19" s="59">
        <v>21</v>
      </c>
      <c r="V19" s="59" t="s">
        <v>2219</v>
      </c>
      <c r="W19" s="59" t="s">
        <v>1699</v>
      </c>
      <c r="X19" s="60" t="s">
        <v>1520</v>
      </c>
      <c r="Y19" s="60" t="s">
        <v>1422</v>
      </c>
      <c r="Z19" s="59" t="s">
        <v>1700</v>
      </c>
      <c r="AA19" s="60" t="s">
        <v>1701</v>
      </c>
      <c r="AB19" s="61">
        <v>0</v>
      </c>
      <c r="AC19" s="59" t="s">
        <v>1419</v>
      </c>
      <c r="AD19" s="63" t="s">
        <v>1419</v>
      </c>
      <c r="AE19" s="60"/>
      <c r="AF19" s="60"/>
      <c r="AG19" s="63"/>
      <c r="AH19" s="63"/>
      <c r="AI19" s="63"/>
      <c r="AJ19" s="63"/>
      <c r="AK19" s="59" t="s">
        <v>1702</v>
      </c>
      <c r="AL19" s="60">
        <v>4275</v>
      </c>
      <c r="AM19" s="63"/>
      <c r="AN19" s="60">
        <v>4275</v>
      </c>
      <c r="AO19" s="63"/>
      <c r="AP19" s="60"/>
      <c r="AQ19" s="63"/>
      <c r="AR19" s="63"/>
      <c r="AS19" s="63"/>
      <c r="AT19" s="63"/>
      <c r="AU19" s="59" t="s">
        <v>1456</v>
      </c>
      <c r="AV19" s="60" t="s">
        <v>1456</v>
      </c>
      <c r="AW19" s="63"/>
      <c r="AX19" s="63"/>
      <c r="AY19" s="63"/>
      <c r="AZ19" s="63"/>
      <c r="BA19" s="63">
        <v>0</v>
      </c>
      <c r="BB19" s="59" t="s">
        <v>1509</v>
      </c>
      <c r="BC19" s="59">
        <v>37</v>
      </c>
      <c r="BD19" s="59" t="s">
        <v>1646</v>
      </c>
      <c r="BE19" s="60">
        <v>15</v>
      </c>
      <c r="BF19" s="60">
        <v>27</v>
      </c>
      <c r="BG19" s="60">
        <v>169666666666667</v>
      </c>
      <c r="BH19" s="60">
        <v>366666666666667</v>
      </c>
      <c r="BI19" s="59" t="s">
        <v>1595</v>
      </c>
      <c r="BJ19" s="60" t="s">
        <v>1564</v>
      </c>
      <c r="BK19" s="60"/>
      <c r="BL19" s="60"/>
      <c r="BM19" s="63"/>
      <c r="BN19" s="59">
        <v>0</v>
      </c>
      <c r="BO19" s="63"/>
      <c r="BP19" s="60"/>
      <c r="BQ19" s="60">
        <v>0</v>
      </c>
      <c r="BR19" s="60">
        <v>0</v>
      </c>
      <c r="BS19" s="63"/>
      <c r="BT19" s="60">
        <v>0</v>
      </c>
      <c r="BU19" s="63"/>
      <c r="BV19" s="63"/>
      <c r="BW19" s="60"/>
      <c r="BX19" s="63"/>
      <c r="BY19" s="63"/>
      <c r="BZ19" s="59">
        <v>0</v>
      </c>
      <c r="CA19" s="63"/>
      <c r="CB19" s="63"/>
      <c r="CC19" s="63"/>
      <c r="CD19" s="63"/>
      <c r="CE19" s="63"/>
      <c r="CF19" s="63"/>
      <c r="CG19" s="60"/>
      <c r="CH19" s="63"/>
      <c r="CI19" s="63"/>
      <c r="CJ19" s="63"/>
      <c r="CK19" s="63"/>
      <c r="CL19" s="63"/>
      <c r="CM19" s="63"/>
      <c r="CN19" s="59" t="s">
        <v>1703</v>
      </c>
      <c r="CO19" s="59" t="s">
        <v>1677</v>
      </c>
      <c r="CP19" s="61"/>
      <c r="CQ19" s="63"/>
      <c r="CR19" s="59" t="s">
        <v>1427</v>
      </c>
      <c r="CS19" s="63"/>
      <c r="CT19" s="63"/>
      <c r="CU19" s="59" t="s">
        <v>1564</v>
      </c>
      <c r="CV19" s="63"/>
      <c r="CW19" s="63"/>
      <c r="CX19" s="60"/>
      <c r="CY19" s="59">
        <v>25</v>
      </c>
      <c r="CZ19" s="63"/>
      <c r="DA19" s="60">
        <v>25</v>
      </c>
      <c r="DB19" s="60">
        <v>0</v>
      </c>
      <c r="DC19" s="60">
        <v>25</v>
      </c>
      <c r="DD19" s="60">
        <v>25</v>
      </c>
      <c r="DE19" s="63"/>
      <c r="DF19" s="59">
        <v>0</v>
      </c>
      <c r="DG19" s="59" t="s">
        <v>1430</v>
      </c>
      <c r="DH19" s="30" t="s">
        <v>1704</v>
      </c>
      <c r="DI19" s="25"/>
      <c r="DJ19" s="25"/>
      <c r="DK19" s="25"/>
      <c r="DL19" s="25"/>
      <c r="DM19" s="23"/>
      <c r="DN19" s="25"/>
      <c r="DO19" s="25"/>
      <c r="DP19" s="27"/>
      <c r="DQ19" s="26"/>
      <c r="DR19" s="26"/>
      <c r="DS19" s="26"/>
      <c r="DT19" s="26"/>
      <c r="DU19" s="24"/>
      <c r="DV19" s="24"/>
      <c r="DW19" s="25"/>
      <c r="DX19" s="24"/>
      <c r="DY19" s="25"/>
      <c r="DZ19" s="24"/>
      <c r="EA19" s="25"/>
      <c r="EB19" s="25"/>
      <c r="EC19" s="25"/>
      <c r="ED19" s="26"/>
      <c r="EE19" s="26"/>
      <c r="EF19" s="24"/>
      <c r="EG19" s="25"/>
      <c r="EH19" s="26"/>
      <c r="EI19" s="25"/>
      <c r="EJ19" s="25"/>
      <c r="EK19" s="25"/>
      <c r="EL19" s="26"/>
      <c r="EM19" s="26"/>
      <c r="EN19" s="25"/>
      <c r="EO19" s="25"/>
      <c r="EP19" s="25"/>
      <c r="EQ19" s="25"/>
      <c r="ER19" s="25"/>
      <c r="ES19" s="26"/>
      <c r="ET19" s="26"/>
      <c r="EU19" s="25"/>
      <c r="EV19" s="27"/>
      <c r="EW19" s="27"/>
      <c r="EX19" s="27"/>
      <c r="EY19" s="27"/>
      <c r="EZ19" s="27"/>
      <c r="FA19" s="27"/>
      <c r="FB19" s="27"/>
      <c r="FC19" s="27"/>
      <c r="FD19" s="27"/>
      <c r="FE19" s="27"/>
      <c r="FF19" s="27"/>
      <c r="FG19" s="27"/>
      <c r="FH19" s="27"/>
      <c r="FI19" s="27"/>
      <c r="FJ19" s="27"/>
      <c r="FK19" s="27"/>
      <c r="FL19" s="27"/>
      <c r="FM19" s="27"/>
      <c r="FN19" s="38"/>
      <c r="FO19" s="38"/>
      <c r="FP19" s="38"/>
      <c r="FQ19" s="38"/>
      <c r="FR19" s="38"/>
      <c r="FS19" s="38"/>
    </row>
    <row r="20" spans="1:175" s="33" customFormat="1" ht="14.25" customHeight="1">
      <c r="A20" s="48" t="s">
        <v>749</v>
      </c>
      <c r="B20" s="48" t="s">
        <v>646</v>
      </c>
      <c r="C20" s="48"/>
      <c r="D20" s="48"/>
      <c r="E20" s="48">
        <v>1</v>
      </c>
      <c r="F20" s="55" t="s">
        <v>759</v>
      </c>
      <c r="G20" s="48" t="s">
        <v>1115</v>
      </c>
      <c r="H20" s="49" t="s">
        <v>750</v>
      </c>
      <c r="I20" s="48"/>
      <c r="J20" s="48"/>
      <c r="K20" s="50"/>
      <c r="L20" s="50"/>
      <c r="M20" s="48"/>
      <c r="N20" s="51" t="s">
        <v>1705</v>
      </c>
      <c r="O20" s="51">
        <v>103916666666667</v>
      </c>
      <c r="P20" s="50"/>
      <c r="Q20" s="48"/>
      <c r="R20" s="52" t="e">
        <v>#DIV/0!</v>
      </c>
      <c r="S20" s="53" t="s">
        <v>1706</v>
      </c>
      <c r="T20" s="54">
        <v>162533333333333</v>
      </c>
      <c r="U20" s="59">
        <v>39</v>
      </c>
      <c r="V20" s="59" t="s">
        <v>2220</v>
      </c>
      <c r="W20" s="59" t="s">
        <v>1707</v>
      </c>
      <c r="X20" s="60" t="s">
        <v>1520</v>
      </c>
      <c r="Y20" s="60" t="s">
        <v>1708</v>
      </c>
      <c r="Z20" s="59" t="s">
        <v>1709</v>
      </c>
      <c r="AA20" s="60" t="s">
        <v>1709</v>
      </c>
      <c r="AB20" s="61">
        <v>0</v>
      </c>
      <c r="AC20" s="59" t="s">
        <v>1591</v>
      </c>
      <c r="AD20" s="63" t="s">
        <v>1591</v>
      </c>
      <c r="AE20" s="60"/>
      <c r="AF20" s="60"/>
      <c r="AG20" s="63"/>
      <c r="AH20" s="63"/>
      <c r="AI20" s="63"/>
      <c r="AJ20" s="63"/>
      <c r="AK20" s="59" t="s">
        <v>1434</v>
      </c>
      <c r="AL20" s="60" t="s">
        <v>1710</v>
      </c>
      <c r="AM20" s="63"/>
      <c r="AN20" s="60" t="s">
        <v>1710</v>
      </c>
      <c r="AO20" s="63"/>
      <c r="AP20" s="60"/>
      <c r="AQ20" s="63"/>
      <c r="AR20" s="63"/>
      <c r="AS20" s="63"/>
      <c r="AT20" s="63"/>
      <c r="AU20" s="59" t="s">
        <v>1678</v>
      </c>
      <c r="AV20" s="60">
        <v>486666666666667</v>
      </c>
      <c r="AW20" s="63"/>
      <c r="AX20" s="63"/>
      <c r="AY20" s="63"/>
      <c r="AZ20" s="63"/>
      <c r="BA20" s="63">
        <v>0</v>
      </c>
      <c r="BB20" s="59" t="s">
        <v>1646</v>
      </c>
      <c r="BC20" s="59">
        <v>26</v>
      </c>
      <c r="BD20" s="59" t="s">
        <v>1646</v>
      </c>
      <c r="BE20" s="60">
        <v>88</v>
      </c>
      <c r="BF20" s="60" t="s">
        <v>1711</v>
      </c>
      <c r="BG20" s="60">
        <v>299</v>
      </c>
      <c r="BH20" s="60">
        <v>196666666666667</v>
      </c>
      <c r="BI20" s="59" t="s">
        <v>1408</v>
      </c>
      <c r="BJ20" s="60" t="s">
        <v>1449</v>
      </c>
      <c r="BK20" s="60"/>
      <c r="BL20" s="60"/>
      <c r="BM20" s="63"/>
      <c r="BN20" s="59">
        <v>1</v>
      </c>
      <c r="BO20" s="63"/>
      <c r="BP20" s="60"/>
      <c r="BQ20" s="60">
        <v>0</v>
      </c>
      <c r="BR20" s="60">
        <v>126666666666667</v>
      </c>
      <c r="BS20" s="63"/>
      <c r="BT20" s="60">
        <v>126666666666667</v>
      </c>
      <c r="BU20" s="63"/>
      <c r="BV20" s="63"/>
      <c r="BW20" s="60"/>
      <c r="BX20" s="63"/>
      <c r="BY20" s="63"/>
      <c r="BZ20" s="59">
        <v>0</v>
      </c>
      <c r="CA20" s="63"/>
      <c r="CB20" s="63"/>
      <c r="CC20" s="63"/>
      <c r="CD20" s="63"/>
      <c r="CE20" s="63"/>
      <c r="CF20" s="63"/>
      <c r="CG20" s="60"/>
      <c r="CH20" s="63"/>
      <c r="CI20" s="63"/>
      <c r="CJ20" s="63"/>
      <c r="CK20" s="63"/>
      <c r="CL20" s="63"/>
      <c r="CM20" s="63"/>
      <c r="CN20" s="59" t="s">
        <v>1712</v>
      </c>
      <c r="CO20" s="59" t="s">
        <v>1409</v>
      </c>
      <c r="CP20" s="61"/>
      <c r="CQ20" s="63"/>
      <c r="CR20" s="59" t="s">
        <v>1438</v>
      </c>
      <c r="CS20" s="63"/>
      <c r="CT20" s="63"/>
      <c r="CU20" s="59" t="s">
        <v>1416</v>
      </c>
      <c r="CV20" s="63"/>
      <c r="CW20" s="63"/>
      <c r="CX20" s="60"/>
      <c r="CY20" s="59">
        <v>7</v>
      </c>
      <c r="CZ20" s="63"/>
      <c r="DA20" s="60">
        <v>7</v>
      </c>
      <c r="DB20" s="60">
        <v>0</v>
      </c>
      <c r="DC20" s="60">
        <v>7</v>
      </c>
      <c r="DD20" s="60">
        <v>7</v>
      </c>
      <c r="DE20" s="63"/>
      <c r="DF20" s="59">
        <v>0</v>
      </c>
      <c r="DG20" s="59" t="s">
        <v>1520</v>
      </c>
      <c r="DH20" s="30" t="s">
        <v>1520</v>
      </c>
      <c r="DI20" s="25"/>
      <c r="DJ20" s="25"/>
      <c r="DK20" s="25"/>
      <c r="DL20" s="25"/>
      <c r="DM20" s="23"/>
      <c r="DN20" s="25"/>
      <c r="DO20" s="25"/>
      <c r="DP20" s="27"/>
      <c r="DQ20" s="26"/>
      <c r="DR20" s="26"/>
      <c r="DS20" s="26"/>
      <c r="DT20" s="26"/>
      <c r="DU20" s="24"/>
      <c r="DV20" s="24"/>
      <c r="DW20" s="25"/>
      <c r="DX20" s="24"/>
      <c r="DY20" s="25"/>
      <c r="DZ20" s="24"/>
      <c r="EA20" s="25"/>
      <c r="EB20" s="25"/>
      <c r="EC20" s="25"/>
      <c r="ED20" s="26"/>
      <c r="EE20" s="26"/>
      <c r="EF20" s="24"/>
      <c r="EG20" s="25"/>
      <c r="EH20" s="26"/>
      <c r="EI20" s="25"/>
      <c r="EJ20" s="25"/>
      <c r="EK20" s="25"/>
      <c r="EL20" s="26"/>
      <c r="EM20" s="26"/>
      <c r="EN20" s="25"/>
      <c r="EO20" s="25"/>
      <c r="EP20" s="25"/>
      <c r="EQ20" s="25"/>
      <c r="ER20" s="25"/>
      <c r="ES20" s="26"/>
      <c r="ET20" s="26"/>
      <c r="EU20" s="25"/>
      <c r="EV20" s="27"/>
      <c r="EW20" s="27"/>
      <c r="EX20" s="27"/>
      <c r="EY20" s="27"/>
      <c r="EZ20" s="27"/>
      <c r="FA20" s="27"/>
      <c r="FB20" s="27"/>
      <c r="FC20" s="27"/>
      <c r="FD20" s="27"/>
      <c r="FE20" s="27"/>
      <c r="FF20" s="27"/>
      <c r="FG20" s="27"/>
      <c r="FH20" s="27"/>
      <c r="FI20" s="27"/>
      <c r="FJ20" s="27"/>
      <c r="FK20" s="27"/>
      <c r="FL20" s="27"/>
      <c r="FM20" s="27"/>
      <c r="FN20" s="38"/>
      <c r="FO20" s="38"/>
      <c r="FP20" s="38"/>
      <c r="FQ20" s="38"/>
      <c r="FR20" s="38"/>
      <c r="FS20" s="38"/>
    </row>
    <row r="21" spans="1:175" s="33" customFormat="1" ht="14.25" customHeight="1">
      <c r="A21" s="48" t="s">
        <v>760</v>
      </c>
      <c r="B21" s="48" t="s">
        <v>646</v>
      </c>
      <c r="C21" s="48"/>
      <c r="D21" s="48"/>
      <c r="E21" s="48"/>
      <c r="F21" s="55" t="s">
        <v>761</v>
      </c>
      <c r="G21" s="48" t="s">
        <v>762</v>
      </c>
      <c r="H21" s="49" t="s">
        <v>763</v>
      </c>
      <c r="I21" s="48"/>
      <c r="J21" s="48"/>
      <c r="K21" s="50"/>
      <c r="L21" s="50"/>
      <c r="M21" s="48"/>
      <c r="N21" s="51" t="s">
        <v>1713</v>
      </c>
      <c r="O21" s="51">
        <v>100</v>
      </c>
      <c r="P21" s="50"/>
      <c r="Q21" s="48"/>
      <c r="R21" s="52" t="e">
        <v>#DIV/0!</v>
      </c>
      <c r="S21" s="53" t="s">
        <v>1714</v>
      </c>
      <c r="T21" s="54" t="s">
        <v>1715</v>
      </c>
      <c r="U21" s="59">
        <v>82</v>
      </c>
      <c r="V21" s="59" t="s">
        <v>2221</v>
      </c>
      <c r="W21" s="59" t="s">
        <v>1716</v>
      </c>
      <c r="X21" s="60" t="s">
        <v>1520</v>
      </c>
      <c r="Y21" s="60" t="s">
        <v>1717</v>
      </c>
      <c r="Z21" s="59" t="s">
        <v>1718</v>
      </c>
      <c r="AA21" s="60" t="s">
        <v>1718</v>
      </c>
      <c r="AB21" s="61">
        <v>0</v>
      </c>
      <c r="AC21" s="59" t="s">
        <v>1719</v>
      </c>
      <c r="AD21" s="63" t="s">
        <v>1719</v>
      </c>
      <c r="AE21" s="60"/>
      <c r="AF21" s="60"/>
      <c r="AG21" s="63"/>
      <c r="AH21" s="63"/>
      <c r="AI21" s="63"/>
      <c r="AJ21" s="63"/>
      <c r="AK21" s="59" t="s">
        <v>1720</v>
      </c>
      <c r="AL21" s="60" t="s">
        <v>1721</v>
      </c>
      <c r="AM21" s="63"/>
      <c r="AN21" s="60" t="s">
        <v>1721</v>
      </c>
      <c r="AO21" s="63"/>
      <c r="AP21" s="60"/>
      <c r="AQ21" s="63"/>
      <c r="AR21" s="63"/>
      <c r="AS21" s="63"/>
      <c r="AT21" s="63"/>
      <c r="AU21" s="59" t="s">
        <v>1442</v>
      </c>
      <c r="AV21" s="60" t="s">
        <v>1442</v>
      </c>
      <c r="AW21" s="63"/>
      <c r="AX21" s="63"/>
      <c r="AY21" s="63"/>
      <c r="AZ21" s="63"/>
      <c r="BA21" s="63">
        <v>0</v>
      </c>
      <c r="BB21" s="59" t="s">
        <v>1722</v>
      </c>
      <c r="BC21" s="59">
        <v>33</v>
      </c>
      <c r="BD21" s="59" t="s">
        <v>1577</v>
      </c>
      <c r="BE21" s="60">
        <v>60</v>
      </c>
      <c r="BF21" s="60" t="s">
        <v>1723</v>
      </c>
      <c r="BG21" s="60">
        <v>219</v>
      </c>
      <c r="BH21" s="60" t="s">
        <v>1724</v>
      </c>
      <c r="BI21" s="59" t="s">
        <v>1588</v>
      </c>
      <c r="BJ21" s="60" t="s">
        <v>1725</v>
      </c>
      <c r="BK21" s="60"/>
      <c r="BL21" s="60"/>
      <c r="BM21" s="63"/>
      <c r="BN21" s="59">
        <v>2</v>
      </c>
      <c r="BO21" s="60">
        <v>19</v>
      </c>
      <c r="BP21" s="60"/>
      <c r="BQ21" s="60">
        <v>0</v>
      </c>
      <c r="BR21" s="60" t="s">
        <v>1726</v>
      </c>
      <c r="BS21" s="63"/>
      <c r="BT21" s="60" t="s">
        <v>1726</v>
      </c>
      <c r="BU21" s="63"/>
      <c r="BV21" s="63"/>
      <c r="BW21" s="60"/>
      <c r="BX21" s="63"/>
      <c r="BY21" s="63"/>
      <c r="BZ21" s="59">
        <v>0</v>
      </c>
      <c r="CA21" s="63"/>
      <c r="CB21" s="63"/>
      <c r="CC21" s="63"/>
      <c r="CD21" s="63"/>
      <c r="CE21" s="63"/>
      <c r="CF21" s="63"/>
      <c r="CG21" s="60"/>
      <c r="CH21" s="63"/>
      <c r="CI21" s="63"/>
      <c r="CJ21" s="63"/>
      <c r="CK21" s="63"/>
      <c r="CL21" s="63"/>
      <c r="CM21" s="63"/>
      <c r="CN21" s="59" t="s">
        <v>1411</v>
      </c>
      <c r="CO21" s="59" t="s">
        <v>1703</v>
      </c>
      <c r="CP21" s="61"/>
      <c r="CQ21" s="63"/>
      <c r="CR21" s="59" t="s">
        <v>1456</v>
      </c>
      <c r="CS21" s="63"/>
      <c r="CT21" s="63"/>
      <c r="CU21" s="59" t="s">
        <v>1580</v>
      </c>
      <c r="CV21" s="63"/>
      <c r="CW21" s="63"/>
      <c r="CX21" s="60"/>
      <c r="CY21" s="59">
        <v>75</v>
      </c>
      <c r="CZ21" s="60"/>
      <c r="DA21" s="60">
        <v>75</v>
      </c>
      <c r="DB21" s="60">
        <v>0</v>
      </c>
      <c r="DC21" s="60">
        <v>75</v>
      </c>
      <c r="DD21" s="60">
        <v>75</v>
      </c>
      <c r="DE21" s="63"/>
      <c r="DF21" s="59">
        <v>0</v>
      </c>
      <c r="DG21" s="59">
        <v>1</v>
      </c>
      <c r="DH21" s="30">
        <v>1</v>
      </c>
      <c r="DI21" s="25"/>
      <c r="DJ21" s="25"/>
      <c r="DK21" s="25"/>
      <c r="DL21" s="25"/>
      <c r="DM21" s="23"/>
      <c r="DN21" s="25"/>
      <c r="DO21" s="25"/>
      <c r="DP21" s="27"/>
      <c r="DQ21" s="26"/>
      <c r="DR21" s="26"/>
      <c r="DS21" s="26"/>
      <c r="DT21" s="26"/>
      <c r="DU21" s="24"/>
      <c r="DV21" s="24"/>
      <c r="DW21" s="25"/>
      <c r="DX21" s="24"/>
      <c r="DY21" s="25"/>
      <c r="DZ21" s="24"/>
      <c r="EA21" s="25"/>
      <c r="EB21" s="25"/>
      <c r="EC21" s="25"/>
      <c r="ED21" s="26"/>
      <c r="EE21" s="26"/>
      <c r="EF21" s="24"/>
      <c r="EG21" s="25"/>
      <c r="EH21" s="26"/>
      <c r="EI21" s="25"/>
      <c r="EJ21" s="25"/>
      <c r="EK21" s="25"/>
      <c r="EL21" s="26"/>
      <c r="EM21" s="26"/>
      <c r="EN21" s="25"/>
      <c r="EO21" s="25"/>
      <c r="EP21" s="25"/>
      <c r="EQ21" s="25"/>
      <c r="ER21" s="25"/>
      <c r="ES21" s="26"/>
      <c r="ET21" s="26"/>
      <c r="EU21" s="25"/>
      <c r="EV21" s="27"/>
      <c r="EW21" s="27"/>
      <c r="EX21" s="27"/>
      <c r="EY21" s="27"/>
      <c r="EZ21" s="27"/>
      <c r="FA21" s="27"/>
      <c r="FB21" s="27"/>
      <c r="FC21" s="27"/>
      <c r="FD21" s="27"/>
      <c r="FE21" s="27"/>
      <c r="FF21" s="27"/>
      <c r="FG21" s="27"/>
      <c r="FH21" s="27"/>
      <c r="FI21" s="27"/>
      <c r="FJ21" s="27"/>
      <c r="FK21" s="27"/>
      <c r="FL21" s="27"/>
      <c r="FM21" s="27"/>
      <c r="FN21" s="38"/>
      <c r="FO21" s="38"/>
      <c r="FP21" s="38"/>
      <c r="FQ21" s="38"/>
      <c r="FR21" s="38"/>
      <c r="FS21" s="38"/>
    </row>
    <row r="22" spans="1:175" s="33" customFormat="1" ht="14.25" customHeight="1">
      <c r="A22" s="48" t="s">
        <v>767</v>
      </c>
      <c r="B22" s="48" t="s">
        <v>646</v>
      </c>
      <c r="C22" s="48"/>
      <c r="D22" s="48"/>
      <c r="E22" s="48"/>
      <c r="F22" s="55" t="s">
        <v>768</v>
      </c>
      <c r="G22" s="48" t="s">
        <v>1119</v>
      </c>
      <c r="H22" s="49" t="s">
        <v>769</v>
      </c>
      <c r="I22" s="48"/>
      <c r="J22" s="48"/>
      <c r="K22" s="50"/>
      <c r="L22" s="50"/>
      <c r="M22" s="48"/>
      <c r="N22" s="51">
        <v>99875</v>
      </c>
      <c r="O22" s="51">
        <v>100</v>
      </c>
      <c r="P22" s="50"/>
      <c r="Q22" s="48"/>
      <c r="R22" s="52" t="e">
        <v>#DIV/0!</v>
      </c>
      <c r="S22" s="53">
        <v>22</v>
      </c>
      <c r="T22" s="54">
        <v>850500000000002</v>
      </c>
      <c r="U22" s="59">
        <v>20</v>
      </c>
      <c r="V22" s="59" t="s">
        <v>2222</v>
      </c>
      <c r="W22" s="59">
        <v>94</v>
      </c>
      <c r="X22" s="60" t="s">
        <v>1520</v>
      </c>
      <c r="Y22" s="60" t="s">
        <v>1727</v>
      </c>
      <c r="Z22" s="59" t="s">
        <v>1728</v>
      </c>
      <c r="AA22" s="60" t="s">
        <v>1729</v>
      </c>
      <c r="AB22" s="61">
        <v>0</v>
      </c>
      <c r="AC22" s="59" t="s">
        <v>1595</v>
      </c>
      <c r="AD22" s="63" t="s">
        <v>1595</v>
      </c>
      <c r="AE22" s="60"/>
      <c r="AF22" s="60"/>
      <c r="AG22" s="63"/>
      <c r="AH22" s="63"/>
      <c r="AI22" s="63"/>
      <c r="AJ22" s="63"/>
      <c r="AK22" s="59" t="s">
        <v>1730</v>
      </c>
      <c r="AL22" s="60" t="s">
        <v>1731</v>
      </c>
      <c r="AM22" s="63"/>
      <c r="AN22" s="60" t="s">
        <v>1731</v>
      </c>
      <c r="AO22" s="63"/>
      <c r="AP22" s="60"/>
      <c r="AQ22" s="63"/>
      <c r="AR22" s="63"/>
      <c r="AS22" s="63"/>
      <c r="AT22" s="63"/>
      <c r="AU22" s="59">
        <v>1</v>
      </c>
      <c r="AV22" s="60" t="s">
        <v>1408</v>
      </c>
      <c r="AW22" s="63"/>
      <c r="AX22" s="63"/>
      <c r="AY22" s="63"/>
      <c r="AZ22" s="63"/>
      <c r="BA22" s="63">
        <v>0</v>
      </c>
      <c r="BB22" s="59" t="s">
        <v>1732</v>
      </c>
      <c r="BC22" s="59">
        <v>19</v>
      </c>
      <c r="BD22" s="59" t="s">
        <v>1492</v>
      </c>
      <c r="BE22" s="60">
        <v>14</v>
      </c>
      <c r="BF22" s="60" t="s">
        <v>1733</v>
      </c>
      <c r="BG22" s="60">
        <v>117666666666667</v>
      </c>
      <c r="BH22" s="60">
        <v>106666666666667</v>
      </c>
      <c r="BI22" s="59" t="s">
        <v>1734</v>
      </c>
      <c r="BJ22" s="60" t="s">
        <v>1703</v>
      </c>
      <c r="BK22" s="60"/>
      <c r="BL22" s="60"/>
      <c r="BM22" s="63"/>
      <c r="BN22" s="59">
        <v>4</v>
      </c>
      <c r="BO22" s="63"/>
      <c r="BP22" s="60"/>
      <c r="BQ22" s="60">
        <v>0</v>
      </c>
      <c r="BR22" s="60" t="s">
        <v>1735</v>
      </c>
      <c r="BS22" s="63"/>
      <c r="BT22" s="60" t="s">
        <v>1735</v>
      </c>
      <c r="BU22" s="63"/>
      <c r="BV22" s="63"/>
      <c r="BW22" s="60"/>
      <c r="BX22" s="63"/>
      <c r="BY22" s="63"/>
      <c r="BZ22" s="59">
        <v>0</v>
      </c>
      <c r="CA22" s="63"/>
      <c r="CB22" s="63"/>
      <c r="CC22" s="63"/>
      <c r="CD22" s="63"/>
      <c r="CE22" s="63"/>
      <c r="CF22" s="63"/>
      <c r="CG22" s="60"/>
      <c r="CH22" s="63"/>
      <c r="CI22" s="63"/>
      <c r="CJ22" s="63"/>
      <c r="CK22" s="63"/>
      <c r="CL22" s="63"/>
      <c r="CM22" s="63"/>
      <c r="CN22" s="59" t="s">
        <v>1703</v>
      </c>
      <c r="CO22" s="59" t="s">
        <v>1677</v>
      </c>
      <c r="CP22" s="61"/>
      <c r="CQ22" s="63"/>
      <c r="CR22" s="59" t="s">
        <v>1425</v>
      </c>
      <c r="CS22" s="63"/>
      <c r="CT22" s="63"/>
      <c r="CU22" s="59" t="s">
        <v>1496</v>
      </c>
      <c r="CV22" s="63"/>
      <c r="CW22" s="63"/>
      <c r="CX22" s="60"/>
      <c r="CY22" s="59">
        <v>7</v>
      </c>
      <c r="CZ22" s="63"/>
      <c r="DA22" s="60">
        <v>7</v>
      </c>
      <c r="DB22" s="60">
        <v>0</v>
      </c>
      <c r="DC22" s="60">
        <v>7</v>
      </c>
      <c r="DD22" s="60">
        <v>7</v>
      </c>
      <c r="DE22" s="63"/>
      <c r="DF22" s="59">
        <v>0</v>
      </c>
      <c r="DG22" s="59" t="s">
        <v>1520</v>
      </c>
      <c r="DH22" s="30" t="s">
        <v>1520</v>
      </c>
      <c r="DI22" s="25"/>
      <c r="DJ22" s="25"/>
      <c r="DK22" s="25"/>
      <c r="DL22" s="25"/>
      <c r="DM22" s="23"/>
      <c r="DN22" s="25"/>
      <c r="DO22" s="25"/>
      <c r="DP22" s="27"/>
      <c r="DQ22" s="26"/>
      <c r="DR22" s="26"/>
      <c r="DS22" s="26"/>
      <c r="DT22" s="26"/>
      <c r="DU22" s="24"/>
      <c r="DV22" s="24"/>
      <c r="DW22" s="25"/>
      <c r="DX22" s="24"/>
      <c r="DY22" s="25"/>
      <c r="DZ22" s="24"/>
      <c r="EA22" s="25"/>
      <c r="EB22" s="25"/>
      <c r="EC22" s="25"/>
      <c r="ED22" s="26"/>
      <c r="EE22" s="26"/>
      <c r="EF22" s="24"/>
      <c r="EG22" s="25"/>
      <c r="EH22" s="26"/>
      <c r="EI22" s="25"/>
      <c r="EJ22" s="25"/>
      <c r="EK22" s="25"/>
      <c r="EL22" s="26"/>
      <c r="EM22" s="26"/>
      <c r="EN22" s="25"/>
      <c r="EO22" s="25"/>
      <c r="EP22" s="25"/>
      <c r="EQ22" s="25"/>
      <c r="ER22" s="25"/>
      <c r="ES22" s="26"/>
      <c r="ET22" s="26"/>
      <c r="EU22" s="25"/>
      <c r="EV22" s="27"/>
      <c r="EW22" s="27"/>
      <c r="EX22" s="27"/>
      <c r="EY22" s="27"/>
      <c r="EZ22" s="27"/>
      <c r="FA22" s="27"/>
      <c r="FB22" s="27"/>
      <c r="FC22" s="27"/>
      <c r="FD22" s="27"/>
      <c r="FE22" s="27"/>
      <c r="FF22" s="27"/>
      <c r="FG22" s="27"/>
      <c r="FH22" s="27"/>
      <c r="FI22" s="27"/>
      <c r="FJ22" s="27"/>
      <c r="FK22" s="27"/>
      <c r="FL22" s="27"/>
      <c r="FM22" s="27"/>
      <c r="FN22" s="38"/>
      <c r="FO22" s="38"/>
      <c r="FP22" s="38"/>
      <c r="FQ22" s="38"/>
      <c r="FR22" s="38"/>
      <c r="FS22" s="38"/>
    </row>
    <row r="23" spans="1:175" s="33" customFormat="1" ht="14.25" customHeight="1">
      <c r="A23" s="48" t="s">
        <v>778</v>
      </c>
      <c r="B23" s="48" t="s">
        <v>646</v>
      </c>
      <c r="C23" s="48"/>
      <c r="D23" s="48"/>
      <c r="E23" s="48"/>
      <c r="F23" s="48" t="s">
        <v>784</v>
      </c>
      <c r="G23" s="48" t="s">
        <v>785</v>
      </c>
      <c r="H23" s="48" t="s">
        <v>1736</v>
      </c>
      <c r="I23" s="48"/>
      <c r="J23" s="48"/>
      <c r="K23" s="50"/>
      <c r="L23" s="50"/>
      <c r="M23" s="48"/>
      <c r="N23" s="51">
        <v>98.000000000000014</v>
      </c>
      <c r="O23" s="51">
        <v>100.00000000000001</v>
      </c>
      <c r="P23" s="50"/>
      <c r="Q23" s="48"/>
      <c r="R23" s="52" t="s">
        <v>1737</v>
      </c>
      <c r="S23" s="53" t="s">
        <v>1738</v>
      </c>
      <c r="T23" s="54" t="s">
        <v>1739</v>
      </c>
      <c r="U23" s="59">
        <v>45</v>
      </c>
      <c r="V23" s="59" t="s">
        <v>2223</v>
      </c>
      <c r="W23" s="59" t="s">
        <v>1668</v>
      </c>
      <c r="X23" s="60" t="s">
        <v>1520</v>
      </c>
      <c r="Y23" s="60" t="s">
        <v>1740</v>
      </c>
      <c r="Z23" s="59" t="s">
        <v>1414</v>
      </c>
      <c r="AA23" s="60" t="s">
        <v>1414</v>
      </c>
      <c r="AB23" s="61">
        <v>0</v>
      </c>
      <c r="AC23" s="59" t="s">
        <v>1577</v>
      </c>
      <c r="AD23" s="63" t="s">
        <v>1577</v>
      </c>
      <c r="AE23" s="60"/>
      <c r="AF23" s="60"/>
      <c r="AG23" s="63"/>
      <c r="AH23" s="63"/>
      <c r="AI23" s="63"/>
      <c r="AJ23" s="63"/>
      <c r="AK23" s="59" t="s">
        <v>1741</v>
      </c>
      <c r="AL23" s="60" t="s">
        <v>1622</v>
      </c>
      <c r="AM23" s="63"/>
      <c r="AN23" s="60" t="s">
        <v>1622</v>
      </c>
      <c r="AO23" s="63"/>
      <c r="AP23" s="60"/>
      <c r="AQ23" s="63"/>
      <c r="AR23" s="63"/>
      <c r="AS23" s="63"/>
      <c r="AT23" s="63"/>
      <c r="AU23" s="59" t="s">
        <v>1461</v>
      </c>
      <c r="AV23" s="60" t="s">
        <v>1461</v>
      </c>
      <c r="AW23" s="63"/>
      <c r="AX23" s="63"/>
      <c r="AY23" s="63"/>
      <c r="AZ23" s="63"/>
      <c r="BA23" s="63">
        <v>0</v>
      </c>
      <c r="BB23" s="59" t="s">
        <v>1595</v>
      </c>
      <c r="BC23" s="59">
        <v>15</v>
      </c>
      <c r="BD23" s="59" t="s">
        <v>1419</v>
      </c>
      <c r="BE23" s="60">
        <v>6</v>
      </c>
      <c r="BF23" s="60">
        <v>11</v>
      </c>
      <c r="BG23" s="60">
        <v>82</v>
      </c>
      <c r="BH23" s="60">
        <v>2</v>
      </c>
      <c r="BI23" s="59" t="s">
        <v>1674</v>
      </c>
      <c r="BJ23" s="60" t="s">
        <v>1676</v>
      </c>
      <c r="BK23" s="60"/>
      <c r="BL23" s="60"/>
      <c r="BM23" s="63"/>
      <c r="BN23" s="59">
        <v>1</v>
      </c>
      <c r="BO23" s="60">
        <v>2335</v>
      </c>
      <c r="BP23" s="60"/>
      <c r="BQ23" s="60">
        <v>0</v>
      </c>
      <c r="BR23" s="60">
        <v>15</v>
      </c>
      <c r="BS23" s="63"/>
      <c r="BT23" s="60">
        <v>15</v>
      </c>
      <c r="BU23" s="63"/>
      <c r="BV23" s="63"/>
      <c r="BW23" s="60"/>
      <c r="BX23" s="63"/>
      <c r="BY23" s="63"/>
      <c r="BZ23" s="59">
        <v>0</v>
      </c>
      <c r="CA23" s="63"/>
      <c r="CB23" s="63"/>
      <c r="CC23" s="63"/>
      <c r="CD23" s="63"/>
      <c r="CE23" s="63"/>
      <c r="CF23" s="63"/>
      <c r="CG23" s="60"/>
      <c r="CH23" s="63"/>
      <c r="CI23" s="63"/>
      <c r="CJ23" s="63"/>
      <c r="CK23" s="63"/>
      <c r="CL23" s="63"/>
      <c r="CM23" s="63"/>
      <c r="CN23" s="59" t="s">
        <v>1742</v>
      </c>
      <c r="CO23" s="59" t="s">
        <v>1695</v>
      </c>
      <c r="CP23" s="61"/>
      <c r="CQ23" s="63"/>
      <c r="CR23" s="59" t="s">
        <v>1595</v>
      </c>
      <c r="CS23" s="63"/>
      <c r="CT23" s="63"/>
      <c r="CU23" s="59" t="s">
        <v>1496</v>
      </c>
      <c r="CV23" s="63"/>
      <c r="CW23" s="63"/>
      <c r="CX23" s="60"/>
      <c r="CY23" s="59">
        <v>8</v>
      </c>
      <c r="CZ23" s="60"/>
      <c r="DA23" s="60">
        <v>8</v>
      </c>
      <c r="DB23" s="60">
        <v>0</v>
      </c>
      <c r="DC23" s="60">
        <v>8</v>
      </c>
      <c r="DD23" s="60">
        <v>8</v>
      </c>
      <c r="DE23" s="63"/>
      <c r="DF23" s="59">
        <v>0</v>
      </c>
      <c r="DG23" s="59" t="s">
        <v>1439</v>
      </c>
      <c r="DH23" s="30" t="s">
        <v>1743</v>
      </c>
      <c r="DI23" s="25"/>
      <c r="DJ23" s="25"/>
      <c r="DK23" s="25"/>
      <c r="DL23" s="25"/>
      <c r="DM23" s="23"/>
      <c r="DN23" s="25"/>
      <c r="DO23" s="25"/>
      <c r="DP23" s="27"/>
      <c r="DQ23" s="26"/>
      <c r="DR23" s="26"/>
      <c r="DS23" s="26"/>
      <c r="DT23" s="26"/>
      <c r="DU23" s="24"/>
      <c r="DV23" s="24"/>
      <c r="DW23" s="25"/>
      <c r="DX23" s="24"/>
      <c r="DY23" s="25"/>
      <c r="DZ23" s="24"/>
      <c r="EA23" s="25"/>
      <c r="EB23" s="25"/>
      <c r="EC23" s="25"/>
      <c r="ED23" s="26"/>
      <c r="EE23" s="26"/>
      <c r="EF23" s="24"/>
      <c r="EG23" s="25"/>
      <c r="EH23" s="26"/>
      <c r="EI23" s="25"/>
      <c r="EJ23" s="25"/>
      <c r="EK23" s="25"/>
      <c r="EL23" s="26"/>
      <c r="EM23" s="26"/>
      <c r="EN23" s="25"/>
      <c r="EO23" s="25"/>
      <c r="EP23" s="25"/>
      <c r="EQ23" s="25"/>
      <c r="ER23" s="25"/>
      <c r="ES23" s="26"/>
      <c r="ET23" s="26"/>
      <c r="EU23" s="25"/>
      <c r="EV23" s="27"/>
      <c r="EW23" s="27"/>
      <c r="EX23" s="27"/>
      <c r="EY23" s="27"/>
      <c r="EZ23" s="27"/>
      <c r="FA23" s="27"/>
      <c r="FB23" s="27"/>
      <c r="FC23" s="27"/>
      <c r="FD23" s="27"/>
      <c r="FE23" s="27"/>
      <c r="FF23" s="27"/>
      <c r="FG23" s="27"/>
      <c r="FH23" s="27"/>
      <c r="FI23" s="27"/>
      <c r="FJ23" s="27"/>
      <c r="FK23" s="27"/>
      <c r="FL23" s="27"/>
      <c r="FM23" s="27"/>
      <c r="FN23" s="38"/>
      <c r="FO23" s="38"/>
      <c r="FP23" s="38"/>
      <c r="FQ23" s="38"/>
      <c r="FR23" s="38"/>
      <c r="FS23" s="38"/>
    </row>
    <row r="24" spans="1:175" s="33" customFormat="1" ht="14.25" customHeight="1">
      <c r="A24" s="48" t="s">
        <v>787</v>
      </c>
      <c r="B24" s="48" t="s">
        <v>646</v>
      </c>
      <c r="C24" s="48"/>
      <c r="D24" s="48"/>
      <c r="E24" s="48"/>
      <c r="F24" s="48" t="s">
        <v>788</v>
      </c>
      <c r="G24" s="48" t="s">
        <v>789</v>
      </c>
      <c r="H24" s="49" t="s">
        <v>708</v>
      </c>
      <c r="I24" s="48"/>
      <c r="J24" s="48"/>
      <c r="K24" s="50"/>
      <c r="L24" s="50"/>
      <c r="M24" s="48"/>
      <c r="N24" s="51">
        <v>100033333333333</v>
      </c>
      <c r="O24" s="51">
        <v>102533333333333</v>
      </c>
      <c r="P24" s="50"/>
      <c r="Q24" s="48"/>
      <c r="R24" s="52" t="e">
        <v>#DIV/0!</v>
      </c>
      <c r="S24" s="53">
        <v>496666666666667</v>
      </c>
      <c r="T24" s="54">
        <v>230066666666667</v>
      </c>
      <c r="U24" s="59">
        <v>54</v>
      </c>
      <c r="V24" s="59" t="s">
        <v>2224</v>
      </c>
      <c r="W24" s="59">
        <v>87</v>
      </c>
      <c r="X24" s="60" t="s">
        <v>1520</v>
      </c>
      <c r="Y24" s="60" t="s">
        <v>1744</v>
      </c>
      <c r="Z24" s="59" t="s">
        <v>1745</v>
      </c>
      <c r="AA24" s="60">
        <v>446666666666667</v>
      </c>
      <c r="AB24" s="61">
        <v>0</v>
      </c>
      <c r="AC24" s="59" t="s">
        <v>1423</v>
      </c>
      <c r="AD24" s="63" t="s">
        <v>1559</v>
      </c>
      <c r="AE24" s="60"/>
      <c r="AF24" s="60"/>
      <c r="AG24" s="63"/>
      <c r="AH24" s="63"/>
      <c r="AI24" s="63"/>
      <c r="AJ24" s="63"/>
      <c r="AK24" s="59" t="s">
        <v>1746</v>
      </c>
      <c r="AL24" s="60" t="s">
        <v>1747</v>
      </c>
      <c r="AM24" s="63"/>
      <c r="AN24" s="60" t="s">
        <v>1747</v>
      </c>
      <c r="AO24" s="63"/>
      <c r="AP24" s="60"/>
      <c r="AQ24" s="63"/>
      <c r="AR24" s="63"/>
      <c r="AS24" s="63"/>
      <c r="AT24" s="63"/>
      <c r="AU24" s="59" t="s">
        <v>1647</v>
      </c>
      <c r="AV24" s="60" t="s">
        <v>1647</v>
      </c>
      <c r="AW24" s="63"/>
      <c r="AX24" s="63"/>
      <c r="AY24" s="63"/>
      <c r="AZ24" s="63"/>
      <c r="BA24" s="63">
        <v>0</v>
      </c>
      <c r="BB24" s="59" t="s">
        <v>1434</v>
      </c>
      <c r="BC24" s="59">
        <v>28</v>
      </c>
      <c r="BD24" s="59" t="s">
        <v>1748</v>
      </c>
      <c r="BE24" s="60">
        <v>21</v>
      </c>
      <c r="BF24" s="60">
        <v>796666666666667</v>
      </c>
      <c r="BG24" s="60">
        <v>124</v>
      </c>
      <c r="BH24" s="60">
        <v>12</v>
      </c>
      <c r="BI24" s="59" t="s">
        <v>1732</v>
      </c>
      <c r="BJ24" s="60" t="s">
        <v>1410</v>
      </c>
      <c r="BK24" s="60"/>
      <c r="BL24" s="60"/>
      <c r="BM24" s="63"/>
      <c r="BN24" s="59">
        <v>2</v>
      </c>
      <c r="BO24" s="63"/>
      <c r="BP24" s="60"/>
      <c r="BQ24" s="60">
        <v>0</v>
      </c>
      <c r="BR24" s="60" t="s">
        <v>1726</v>
      </c>
      <c r="BS24" s="63"/>
      <c r="BT24" s="60" t="s">
        <v>1726</v>
      </c>
      <c r="BU24" s="63"/>
      <c r="BV24" s="63"/>
      <c r="BW24" s="60"/>
      <c r="BX24" s="63"/>
      <c r="BY24" s="63"/>
      <c r="BZ24" s="59">
        <v>0</v>
      </c>
      <c r="CA24" s="63"/>
      <c r="CB24" s="63"/>
      <c r="CC24" s="63"/>
      <c r="CD24" s="63"/>
      <c r="CE24" s="63"/>
      <c r="CF24" s="63"/>
      <c r="CG24" s="60"/>
      <c r="CH24" s="63"/>
      <c r="CI24" s="63"/>
      <c r="CJ24" s="63"/>
      <c r="CK24" s="63"/>
      <c r="CL24" s="63"/>
      <c r="CM24" s="63"/>
      <c r="CN24" s="59" t="s">
        <v>1674</v>
      </c>
      <c r="CO24" s="59" t="s">
        <v>1410</v>
      </c>
      <c r="CP24" s="61"/>
      <c r="CQ24" s="63"/>
      <c r="CR24" s="59" t="s">
        <v>1586</v>
      </c>
      <c r="CS24" s="63"/>
      <c r="CT24" s="63"/>
      <c r="CU24" s="59" t="s">
        <v>1749</v>
      </c>
      <c r="CV24" s="63"/>
      <c r="CW24" s="63"/>
      <c r="CX24" s="60"/>
      <c r="CY24" s="59">
        <v>61</v>
      </c>
      <c r="CZ24" s="63"/>
      <c r="DA24" s="60">
        <v>61</v>
      </c>
      <c r="DB24" s="60">
        <v>0</v>
      </c>
      <c r="DC24" s="60">
        <v>61</v>
      </c>
      <c r="DD24" s="60">
        <v>61</v>
      </c>
      <c r="DE24" s="63"/>
      <c r="DF24" s="59">
        <v>0</v>
      </c>
      <c r="DG24" s="59" t="s">
        <v>1440</v>
      </c>
      <c r="DH24" s="30">
        <v>256666666666667</v>
      </c>
      <c r="DI24" s="25"/>
      <c r="DJ24" s="25"/>
      <c r="DK24" s="25"/>
      <c r="DL24" s="25"/>
      <c r="DM24" s="23"/>
      <c r="DN24" s="25"/>
      <c r="DO24" s="25"/>
      <c r="DP24" s="27"/>
      <c r="DQ24" s="26"/>
      <c r="DR24" s="26"/>
      <c r="DS24" s="26"/>
      <c r="DT24" s="26"/>
      <c r="DU24" s="24"/>
      <c r="DV24" s="24"/>
      <c r="DW24" s="25"/>
      <c r="DX24" s="24"/>
      <c r="DY24" s="25"/>
      <c r="DZ24" s="24"/>
      <c r="EA24" s="25"/>
      <c r="EB24" s="25"/>
      <c r="EC24" s="25"/>
      <c r="ED24" s="26"/>
      <c r="EE24" s="26"/>
      <c r="EF24" s="24"/>
      <c r="EG24" s="25"/>
      <c r="EH24" s="26"/>
      <c r="EI24" s="25"/>
      <c r="EJ24" s="25"/>
      <c r="EK24" s="25"/>
      <c r="EL24" s="26"/>
      <c r="EM24" s="26"/>
      <c r="EN24" s="25"/>
      <c r="EO24" s="25"/>
      <c r="EP24" s="25"/>
      <c r="EQ24" s="25"/>
      <c r="ER24" s="25"/>
      <c r="ES24" s="26"/>
      <c r="ET24" s="26"/>
      <c r="EU24" s="25"/>
      <c r="EV24" s="27"/>
      <c r="EW24" s="27"/>
      <c r="EX24" s="27"/>
      <c r="EY24" s="27"/>
      <c r="EZ24" s="27"/>
      <c r="FA24" s="27"/>
      <c r="FB24" s="27"/>
      <c r="FC24" s="27"/>
      <c r="FD24" s="27"/>
      <c r="FE24" s="27"/>
      <c r="FF24" s="27"/>
      <c r="FG24" s="27"/>
      <c r="FH24" s="27"/>
      <c r="FI24" s="27"/>
      <c r="FJ24" s="27"/>
      <c r="FK24" s="27"/>
      <c r="FL24" s="27"/>
      <c r="FM24" s="27"/>
      <c r="FN24" s="38"/>
      <c r="FO24" s="38"/>
      <c r="FP24" s="38"/>
      <c r="FQ24" s="38"/>
      <c r="FR24" s="38"/>
      <c r="FS24" s="38"/>
    </row>
    <row r="25" spans="1:175" s="33" customFormat="1" ht="14.25" customHeight="1">
      <c r="A25" s="48" t="s">
        <v>796</v>
      </c>
      <c r="B25" s="48" t="s">
        <v>646</v>
      </c>
      <c r="C25" s="48"/>
      <c r="D25" s="48"/>
      <c r="E25" s="48"/>
      <c r="F25" s="48" t="s">
        <v>797</v>
      </c>
      <c r="G25" s="48" t="s">
        <v>1297</v>
      </c>
      <c r="H25" s="49" t="s">
        <v>798</v>
      </c>
      <c r="I25" s="48"/>
      <c r="J25" s="48"/>
      <c r="K25" s="50"/>
      <c r="L25" s="50"/>
      <c r="M25" s="48" t="s">
        <v>800</v>
      </c>
      <c r="N25" s="51" t="s">
        <v>1750</v>
      </c>
      <c r="O25" s="51">
        <v>99.999999999999986</v>
      </c>
      <c r="P25" s="50"/>
      <c r="Q25" s="48"/>
      <c r="R25" s="52">
        <v>66</v>
      </c>
      <c r="S25" s="53" t="s">
        <v>1624</v>
      </c>
      <c r="T25" s="54" t="s">
        <v>1751</v>
      </c>
      <c r="U25" s="59">
        <v>19</v>
      </c>
      <c r="V25" s="59" t="s">
        <v>2225</v>
      </c>
      <c r="W25" s="59" t="s">
        <v>1752</v>
      </c>
      <c r="X25" s="60" t="s">
        <v>1520</v>
      </c>
      <c r="Y25" s="60" t="s">
        <v>1680</v>
      </c>
      <c r="Z25" s="59" t="s">
        <v>1542</v>
      </c>
      <c r="AA25" s="60" t="s">
        <v>1542</v>
      </c>
      <c r="AB25" s="61">
        <v>0</v>
      </c>
      <c r="AC25" s="59" t="s">
        <v>1674</v>
      </c>
      <c r="AD25" s="63" t="s">
        <v>1674</v>
      </c>
      <c r="AE25" s="60"/>
      <c r="AF25" s="60"/>
      <c r="AG25" s="63"/>
      <c r="AH25" s="63"/>
      <c r="AI25" s="63"/>
      <c r="AJ25" s="63"/>
      <c r="AK25" s="59" t="s">
        <v>1753</v>
      </c>
      <c r="AL25" s="60" t="s">
        <v>1754</v>
      </c>
      <c r="AM25" s="63"/>
      <c r="AN25" s="60" t="s">
        <v>1754</v>
      </c>
      <c r="AO25" s="63"/>
      <c r="AP25" s="60"/>
      <c r="AQ25" s="63"/>
      <c r="AR25" s="63"/>
      <c r="AS25" s="63"/>
      <c r="AT25" s="63"/>
      <c r="AU25" s="59">
        <v>1</v>
      </c>
      <c r="AV25" s="60">
        <v>1</v>
      </c>
      <c r="AW25" s="63"/>
      <c r="AX25" s="63"/>
      <c r="AY25" s="63"/>
      <c r="AZ25" s="63"/>
      <c r="BA25" s="63">
        <v>0</v>
      </c>
      <c r="BB25" s="59" t="s">
        <v>1552</v>
      </c>
      <c r="BC25" s="59">
        <v>22</v>
      </c>
      <c r="BD25" s="59" t="s">
        <v>1492</v>
      </c>
      <c r="BE25" s="60">
        <v>15</v>
      </c>
      <c r="BF25" s="60" t="s">
        <v>1733</v>
      </c>
      <c r="BG25" s="60" t="s">
        <v>1755</v>
      </c>
      <c r="BH25" s="60">
        <v>9</v>
      </c>
      <c r="BI25" s="59" t="s">
        <v>1449</v>
      </c>
      <c r="BJ25" s="60" t="s">
        <v>1676</v>
      </c>
      <c r="BK25" s="60"/>
      <c r="BL25" s="60"/>
      <c r="BM25" s="63"/>
      <c r="BN25" s="59">
        <v>8</v>
      </c>
      <c r="BO25" s="60"/>
      <c r="BP25" s="60"/>
      <c r="BQ25" s="60">
        <v>0</v>
      </c>
      <c r="BR25" s="60">
        <v>95</v>
      </c>
      <c r="BS25" s="63"/>
      <c r="BT25" s="60">
        <v>95</v>
      </c>
      <c r="BU25" s="63"/>
      <c r="BV25" s="63"/>
      <c r="BW25" s="60"/>
      <c r="BX25" s="63"/>
      <c r="BY25" s="63"/>
      <c r="BZ25" s="59">
        <v>0</v>
      </c>
      <c r="CA25" s="63"/>
      <c r="CB25" s="63"/>
      <c r="CC25" s="63"/>
      <c r="CD25" s="63"/>
      <c r="CE25" s="63"/>
      <c r="CF25" s="63"/>
      <c r="CG25" s="60"/>
      <c r="CH25" s="63"/>
      <c r="CI25" s="63"/>
      <c r="CJ25" s="63"/>
      <c r="CK25" s="63"/>
      <c r="CL25" s="63"/>
      <c r="CM25" s="63"/>
      <c r="CN25" s="59" t="s">
        <v>1518</v>
      </c>
      <c r="CO25" s="59" t="s">
        <v>1703</v>
      </c>
      <c r="CP25" s="61"/>
      <c r="CQ25" s="63"/>
      <c r="CR25" s="59" t="s">
        <v>1595</v>
      </c>
      <c r="CS25" s="63"/>
      <c r="CT25" s="63"/>
      <c r="CU25" s="59" t="s">
        <v>1677</v>
      </c>
      <c r="CV25" s="63"/>
      <c r="CW25" s="63"/>
      <c r="CX25" s="60"/>
      <c r="CY25" s="59">
        <v>7</v>
      </c>
      <c r="CZ25" s="60"/>
      <c r="DA25" s="60">
        <v>7</v>
      </c>
      <c r="DB25" s="60">
        <v>0</v>
      </c>
      <c r="DC25" s="60"/>
      <c r="DD25" s="60"/>
      <c r="DE25" s="63" t="s">
        <v>1591</v>
      </c>
      <c r="DF25" s="59">
        <v>0</v>
      </c>
      <c r="DG25" s="59" t="s">
        <v>1596</v>
      </c>
      <c r="DH25" s="30" t="s">
        <v>1596</v>
      </c>
      <c r="DI25" s="25"/>
      <c r="DJ25" s="25"/>
      <c r="DK25" s="25"/>
      <c r="DL25" s="25"/>
      <c r="DM25" s="23"/>
      <c r="DN25" s="25"/>
      <c r="DO25" s="25"/>
      <c r="DP25" s="27"/>
      <c r="DQ25" s="26"/>
      <c r="DR25" s="26"/>
      <c r="DS25" s="26"/>
      <c r="DT25" s="26"/>
      <c r="DU25" s="24"/>
      <c r="DV25" s="24"/>
      <c r="DW25" s="25"/>
      <c r="DX25" s="24"/>
      <c r="DY25" s="25"/>
      <c r="DZ25" s="24"/>
      <c r="EA25" s="25"/>
      <c r="EB25" s="25"/>
      <c r="EC25" s="25"/>
      <c r="ED25" s="26"/>
      <c r="EE25" s="26"/>
      <c r="EF25" s="24"/>
      <c r="EG25" s="25"/>
      <c r="EH25" s="26"/>
      <c r="EI25" s="25"/>
      <c r="EJ25" s="25"/>
      <c r="EK25" s="25"/>
      <c r="EL25" s="26"/>
      <c r="EM25" s="26"/>
      <c r="EN25" s="25"/>
      <c r="EO25" s="25"/>
      <c r="EP25" s="25"/>
      <c r="EQ25" s="25"/>
      <c r="ER25" s="25"/>
      <c r="ES25" s="26"/>
      <c r="ET25" s="26"/>
      <c r="EU25" s="25"/>
      <c r="EV25" s="27"/>
      <c r="EW25" s="27"/>
      <c r="EX25" s="27"/>
      <c r="EY25" s="27"/>
      <c r="EZ25" s="27"/>
      <c r="FA25" s="27"/>
      <c r="FB25" s="27"/>
      <c r="FC25" s="27"/>
      <c r="FD25" s="27"/>
      <c r="FE25" s="27"/>
      <c r="FF25" s="27"/>
      <c r="FG25" s="27"/>
      <c r="FH25" s="27"/>
      <c r="FI25" s="27"/>
      <c r="FJ25" s="27"/>
      <c r="FK25" s="27"/>
      <c r="FL25" s="27"/>
      <c r="FM25" s="27"/>
      <c r="FN25" s="38"/>
      <c r="FO25" s="38"/>
      <c r="FP25" s="38"/>
      <c r="FQ25" s="38"/>
      <c r="FR25" s="38"/>
      <c r="FS25" s="38"/>
    </row>
    <row r="26" spans="1:175" s="33" customFormat="1" ht="14.25" customHeight="1">
      <c r="A26" s="48" t="s">
        <v>802</v>
      </c>
      <c r="B26" s="48" t="s">
        <v>646</v>
      </c>
      <c r="C26" s="48"/>
      <c r="D26" s="48"/>
      <c r="E26" s="48">
        <v>1</v>
      </c>
      <c r="F26" s="48" t="s">
        <v>803</v>
      </c>
      <c r="G26" s="48" t="s">
        <v>804</v>
      </c>
      <c r="H26" s="48" t="s">
        <v>1756</v>
      </c>
      <c r="I26" s="48"/>
      <c r="J26" s="48"/>
      <c r="K26" s="50"/>
      <c r="L26" s="50"/>
      <c r="M26" s="48" t="s">
        <v>805</v>
      </c>
      <c r="N26" s="51" t="s">
        <v>1757</v>
      </c>
      <c r="O26" s="51">
        <v>100</v>
      </c>
      <c r="P26" s="50"/>
      <c r="Q26" s="48"/>
      <c r="R26" s="52">
        <v>1010</v>
      </c>
      <c r="S26" s="53">
        <v>163</v>
      </c>
      <c r="T26" s="54" t="s">
        <v>1758</v>
      </c>
      <c r="U26" s="59">
        <v>120</v>
      </c>
      <c r="V26" s="59" t="s">
        <v>2226</v>
      </c>
      <c r="W26" s="59" t="s">
        <v>1759</v>
      </c>
      <c r="X26" s="60" t="s">
        <v>1520</v>
      </c>
      <c r="Y26" s="60" t="s">
        <v>1760</v>
      </c>
      <c r="Z26" s="59">
        <v>2</v>
      </c>
      <c r="AA26" s="60">
        <v>2</v>
      </c>
      <c r="AB26" s="61">
        <v>0</v>
      </c>
      <c r="AC26" s="59" t="s">
        <v>1595</v>
      </c>
      <c r="AD26" s="63" t="s">
        <v>1595</v>
      </c>
      <c r="AE26" s="60"/>
      <c r="AF26" s="60"/>
      <c r="AG26" s="63"/>
      <c r="AH26" s="63"/>
      <c r="AI26" s="63"/>
      <c r="AJ26" s="63"/>
      <c r="AK26" s="59">
        <v>16</v>
      </c>
      <c r="AL26" s="60" t="s">
        <v>1761</v>
      </c>
      <c r="AM26" s="63"/>
      <c r="AN26" s="60" t="s">
        <v>1761</v>
      </c>
      <c r="AO26" s="63"/>
      <c r="AP26" s="60"/>
      <c r="AQ26" s="63"/>
      <c r="AR26" s="63"/>
      <c r="AS26" s="63"/>
      <c r="AT26" s="63"/>
      <c r="AU26" s="59">
        <v>23</v>
      </c>
      <c r="AV26" s="60">
        <v>23</v>
      </c>
      <c r="AW26" s="63"/>
      <c r="AX26" s="63"/>
      <c r="AY26" s="63"/>
      <c r="AZ26" s="63"/>
      <c r="BA26" s="63">
        <v>0</v>
      </c>
      <c r="BB26" s="59">
        <v>1</v>
      </c>
      <c r="BC26" s="59">
        <v>81</v>
      </c>
      <c r="BD26" s="59" t="s">
        <v>1512</v>
      </c>
      <c r="BE26" s="60">
        <v>92</v>
      </c>
      <c r="BF26" s="60">
        <v>86</v>
      </c>
      <c r="BG26" s="60">
        <v>570</v>
      </c>
      <c r="BH26" s="60">
        <v>3</v>
      </c>
      <c r="BI26" s="59" t="s">
        <v>1674</v>
      </c>
      <c r="BJ26" s="60" t="s">
        <v>1762</v>
      </c>
      <c r="BK26" s="60"/>
      <c r="BL26" s="60"/>
      <c r="BM26" s="63"/>
      <c r="BN26" s="59">
        <v>4</v>
      </c>
      <c r="BO26" s="60" t="s">
        <v>1763</v>
      </c>
      <c r="BP26" s="60"/>
      <c r="BQ26" s="60">
        <v>0</v>
      </c>
      <c r="BR26" s="60">
        <v>43</v>
      </c>
      <c r="BS26" s="63"/>
      <c r="BT26" s="60">
        <v>43</v>
      </c>
      <c r="BU26" s="63"/>
      <c r="BV26" s="63"/>
      <c r="BW26" s="60"/>
      <c r="BX26" s="63"/>
      <c r="BY26" s="63"/>
      <c r="BZ26" s="59">
        <v>0</v>
      </c>
      <c r="CA26" s="63"/>
      <c r="CB26" s="63"/>
      <c r="CC26" s="63"/>
      <c r="CD26" s="63"/>
      <c r="CE26" s="63"/>
      <c r="CF26" s="63"/>
      <c r="CG26" s="60"/>
      <c r="CH26" s="63"/>
      <c r="CI26" s="63"/>
      <c r="CJ26" s="63"/>
      <c r="CK26" s="63"/>
      <c r="CL26" s="63"/>
      <c r="CM26" s="63"/>
      <c r="CN26" s="59" t="s">
        <v>1579</v>
      </c>
      <c r="CO26" s="59" t="s">
        <v>1580</v>
      </c>
      <c r="CP26" s="61"/>
      <c r="CQ26" s="63"/>
      <c r="CR26" s="59" t="s">
        <v>1405</v>
      </c>
      <c r="CS26" s="63"/>
      <c r="CT26" s="63"/>
      <c r="CU26" s="59" t="s">
        <v>1495</v>
      </c>
      <c r="CV26" s="63"/>
      <c r="CW26" s="63"/>
      <c r="CX26" s="60" t="s">
        <v>1495</v>
      </c>
      <c r="CY26" s="59">
        <v>14</v>
      </c>
      <c r="CZ26" s="60"/>
      <c r="DA26" s="60">
        <v>14</v>
      </c>
      <c r="DB26" s="60">
        <v>0</v>
      </c>
      <c r="DC26" s="63"/>
      <c r="DD26" s="63"/>
      <c r="DE26" s="63"/>
      <c r="DF26" s="59">
        <v>0</v>
      </c>
      <c r="DG26" s="59">
        <v>3</v>
      </c>
      <c r="DH26" s="30">
        <v>3</v>
      </c>
      <c r="DI26" s="25"/>
      <c r="DJ26" s="25"/>
      <c r="DK26" s="25"/>
      <c r="DL26" s="25"/>
      <c r="DM26" s="23"/>
      <c r="DN26" s="25"/>
      <c r="DO26" s="25"/>
      <c r="DP26" s="27"/>
      <c r="DQ26" s="26"/>
      <c r="DR26" s="26"/>
      <c r="DS26" s="26"/>
      <c r="DT26" s="26"/>
      <c r="DU26" s="24"/>
      <c r="DV26" s="24"/>
      <c r="DW26" s="25"/>
      <c r="DX26" s="24"/>
      <c r="DY26" s="25"/>
      <c r="DZ26" s="24"/>
      <c r="EA26" s="25"/>
      <c r="EB26" s="25"/>
      <c r="EC26" s="25"/>
      <c r="ED26" s="26"/>
      <c r="EE26" s="26"/>
      <c r="EF26" s="24"/>
      <c r="EG26" s="25"/>
      <c r="EH26" s="26"/>
      <c r="EI26" s="25"/>
      <c r="EJ26" s="25"/>
      <c r="EK26" s="25"/>
      <c r="EL26" s="26"/>
      <c r="EM26" s="26"/>
      <c r="EN26" s="25"/>
      <c r="EO26" s="25"/>
      <c r="EP26" s="25"/>
      <c r="EQ26" s="25"/>
      <c r="ER26" s="25"/>
      <c r="ES26" s="26"/>
      <c r="ET26" s="26"/>
      <c r="EU26" s="25"/>
      <c r="EV26" s="27"/>
      <c r="EW26" s="27"/>
      <c r="EX26" s="27"/>
      <c r="EY26" s="27"/>
      <c r="EZ26" s="27"/>
      <c r="FA26" s="27"/>
      <c r="FB26" s="27"/>
      <c r="FC26" s="27"/>
      <c r="FD26" s="27"/>
      <c r="FE26" s="27"/>
      <c r="FF26" s="27"/>
      <c r="FG26" s="27"/>
      <c r="FH26" s="27"/>
      <c r="FI26" s="27"/>
      <c r="FJ26" s="27"/>
      <c r="FK26" s="27"/>
      <c r="FL26" s="27"/>
      <c r="FM26" s="27"/>
      <c r="FN26" s="38"/>
      <c r="FO26" s="38"/>
      <c r="FP26" s="38"/>
      <c r="FQ26" s="38"/>
      <c r="FR26" s="38"/>
      <c r="FS26" s="38"/>
    </row>
    <row r="27" spans="1:175" s="33" customFormat="1" ht="14.25" customHeight="1">
      <c r="A27" s="48" t="s">
        <v>810</v>
      </c>
      <c r="B27" s="48" t="s">
        <v>646</v>
      </c>
      <c r="C27" s="48"/>
      <c r="D27" s="48"/>
      <c r="E27" s="48"/>
      <c r="F27" s="48" t="s">
        <v>811</v>
      </c>
      <c r="G27" s="48" t="s">
        <v>1298</v>
      </c>
      <c r="H27" s="49" t="s">
        <v>812</v>
      </c>
      <c r="I27" s="48"/>
      <c r="J27" s="48"/>
      <c r="K27" s="50"/>
      <c r="L27" s="50"/>
      <c r="M27" s="48"/>
      <c r="N27" s="51">
        <v>99.000000000000014</v>
      </c>
      <c r="O27" s="51">
        <v>100.00000000000001</v>
      </c>
      <c r="P27" s="50"/>
      <c r="Q27" s="48"/>
      <c r="R27" s="52">
        <v>94</v>
      </c>
      <c r="S27" s="53">
        <v>28</v>
      </c>
      <c r="T27" s="54" t="s">
        <v>1764</v>
      </c>
      <c r="U27" s="59">
        <v>26</v>
      </c>
      <c r="V27" s="59" t="s">
        <v>2227</v>
      </c>
      <c r="W27" s="59">
        <v>92</v>
      </c>
      <c r="X27" s="60" t="s">
        <v>1520</v>
      </c>
      <c r="Y27" s="60" t="s">
        <v>1765</v>
      </c>
      <c r="Z27" s="59" t="s">
        <v>1514</v>
      </c>
      <c r="AA27" s="60">
        <v>116666666666667</v>
      </c>
      <c r="AB27" s="61">
        <v>0</v>
      </c>
      <c r="AC27" s="59" t="s">
        <v>1424</v>
      </c>
      <c r="AD27" s="63" t="s">
        <v>1574</v>
      </c>
      <c r="AE27" s="60"/>
      <c r="AF27" s="60"/>
      <c r="AG27" s="63"/>
      <c r="AH27" s="63"/>
      <c r="AI27" s="63"/>
      <c r="AJ27" s="63"/>
      <c r="AK27" s="59">
        <v>4</v>
      </c>
      <c r="AL27" s="60" t="s">
        <v>1678</v>
      </c>
      <c r="AM27" s="63"/>
      <c r="AN27" s="60" t="s">
        <v>1678</v>
      </c>
      <c r="AO27" s="63"/>
      <c r="AP27" s="60"/>
      <c r="AQ27" s="63"/>
      <c r="AR27" s="63"/>
      <c r="AS27" s="63"/>
      <c r="AT27" s="63"/>
      <c r="AU27" s="59" t="s">
        <v>1405</v>
      </c>
      <c r="AV27" s="60" t="s">
        <v>1405</v>
      </c>
      <c r="AW27" s="63"/>
      <c r="AX27" s="63"/>
      <c r="AY27" s="63"/>
      <c r="AZ27" s="63"/>
      <c r="BA27" s="63">
        <v>0</v>
      </c>
      <c r="BB27" s="59" t="s">
        <v>1481</v>
      </c>
      <c r="BC27" s="59">
        <v>22</v>
      </c>
      <c r="BD27" s="59" t="s">
        <v>1434</v>
      </c>
      <c r="BE27" s="60">
        <v>14</v>
      </c>
      <c r="BF27" s="60">
        <v>246666666666667</v>
      </c>
      <c r="BG27" s="60" t="s">
        <v>1766</v>
      </c>
      <c r="BH27" s="60" t="s">
        <v>1767</v>
      </c>
      <c r="BI27" s="59" t="s">
        <v>1421</v>
      </c>
      <c r="BJ27" s="60">
        <v>82</v>
      </c>
      <c r="BK27" s="60"/>
      <c r="BL27" s="60"/>
      <c r="BM27" s="63"/>
      <c r="BN27" s="59">
        <v>7</v>
      </c>
      <c r="BO27" s="63"/>
      <c r="BP27" s="60"/>
      <c r="BQ27" s="60">
        <v>0</v>
      </c>
      <c r="BR27" s="60">
        <v>85</v>
      </c>
      <c r="BS27" s="63"/>
      <c r="BT27" s="60">
        <v>85</v>
      </c>
      <c r="BU27" s="63"/>
      <c r="BV27" s="63"/>
      <c r="BW27" s="60"/>
      <c r="BX27" s="63"/>
      <c r="BY27" s="63"/>
      <c r="BZ27" s="59">
        <v>0</v>
      </c>
      <c r="CA27" s="63"/>
      <c r="CB27" s="63"/>
      <c r="CC27" s="63"/>
      <c r="CD27" s="63"/>
      <c r="CE27" s="63"/>
      <c r="CF27" s="63"/>
      <c r="CG27" s="60"/>
      <c r="CH27" s="63"/>
      <c r="CI27" s="63"/>
      <c r="CJ27" s="63"/>
      <c r="CK27" s="63"/>
      <c r="CL27" s="63"/>
      <c r="CM27" s="63"/>
      <c r="CN27" s="59" t="s">
        <v>1564</v>
      </c>
      <c r="CO27" s="59" t="s">
        <v>1768</v>
      </c>
      <c r="CP27" s="61"/>
      <c r="CQ27" s="63"/>
      <c r="CR27" s="59" t="s">
        <v>1481</v>
      </c>
      <c r="CS27" s="63"/>
      <c r="CT27" s="63"/>
      <c r="CU27" s="59" t="s">
        <v>1769</v>
      </c>
      <c r="CV27" s="63"/>
      <c r="CW27" s="63"/>
      <c r="CX27" s="60"/>
      <c r="CY27" s="59">
        <v>22</v>
      </c>
      <c r="CZ27" s="63"/>
      <c r="DA27" s="60">
        <v>22</v>
      </c>
      <c r="DB27" s="60">
        <v>0</v>
      </c>
      <c r="DC27" s="60">
        <v>22</v>
      </c>
      <c r="DD27" s="60">
        <v>22</v>
      </c>
      <c r="DE27" s="63"/>
      <c r="DF27" s="59">
        <v>0</v>
      </c>
      <c r="DG27" s="59" t="s">
        <v>1770</v>
      </c>
      <c r="DH27" s="30">
        <v>866666666666667</v>
      </c>
      <c r="DI27" s="25"/>
      <c r="DJ27" s="25"/>
      <c r="DK27" s="25"/>
      <c r="DL27" s="25"/>
      <c r="DM27" s="23"/>
      <c r="DN27" s="25"/>
      <c r="DO27" s="25"/>
      <c r="DP27" s="27"/>
      <c r="DQ27" s="26"/>
      <c r="DR27" s="26"/>
      <c r="DS27" s="26"/>
      <c r="DT27" s="26"/>
      <c r="DU27" s="24"/>
      <c r="DV27" s="24"/>
      <c r="DW27" s="25"/>
      <c r="DX27" s="24"/>
      <c r="DY27" s="25"/>
      <c r="DZ27" s="24"/>
      <c r="EA27" s="25"/>
      <c r="EB27" s="25"/>
      <c r="EC27" s="25"/>
      <c r="ED27" s="26"/>
      <c r="EE27" s="26"/>
      <c r="EF27" s="24"/>
      <c r="EG27" s="25"/>
      <c r="EH27" s="26"/>
      <c r="EI27" s="25"/>
      <c r="EJ27" s="25"/>
      <c r="EK27" s="25"/>
      <c r="EL27" s="26"/>
      <c r="EM27" s="26"/>
      <c r="EN27" s="25"/>
      <c r="EO27" s="25"/>
      <c r="EP27" s="25"/>
      <c r="EQ27" s="25"/>
      <c r="ER27" s="25"/>
      <c r="ES27" s="26"/>
      <c r="ET27" s="26"/>
      <c r="EU27" s="25"/>
      <c r="EV27" s="27"/>
      <c r="EW27" s="27"/>
      <c r="EX27" s="27"/>
      <c r="EY27" s="27"/>
      <c r="EZ27" s="27"/>
      <c r="FA27" s="27"/>
      <c r="FB27" s="27"/>
      <c r="FC27" s="27"/>
      <c r="FD27" s="27"/>
      <c r="FE27" s="27"/>
      <c r="FF27" s="27"/>
      <c r="FG27" s="27"/>
      <c r="FH27" s="27"/>
      <c r="FI27" s="27"/>
      <c r="FJ27" s="27"/>
      <c r="FK27" s="27"/>
      <c r="FL27" s="27"/>
      <c r="FM27" s="27"/>
      <c r="FN27" s="38"/>
      <c r="FO27" s="38"/>
      <c r="FP27" s="38"/>
      <c r="FQ27" s="38"/>
      <c r="FR27" s="38"/>
      <c r="FS27" s="38"/>
    </row>
    <row r="28" spans="1:175" s="33" customFormat="1" ht="14.25" customHeight="1">
      <c r="A28" s="48" t="s">
        <v>819</v>
      </c>
      <c r="B28" s="48" t="s">
        <v>646</v>
      </c>
      <c r="C28" s="48"/>
      <c r="D28" s="48"/>
      <c r="E28" s="48"/>
      <c r="F28" s="48" t="s">
        <v>820</v>
      </c>
      <c r="G28" s="48" t="s">
        <v>821</v>
      </c>
      <c r="H28" s="49" t="s">
        <v>1771</v>
      </c>
      <c r="I28" s="48"/>
      <c r="J28" s="48"/>
      <c r="K28" s="50"/>
      <c r="L28" s="50"/>
      <c r="M28" s="48"/>
      <c r="N28" s="51">
        <v>996333333333333</v>
      </c>
      <c r="O28" s="51">
        <v>103383333333333</v>
      </c>
      <c r="P28" s="50"/>
      <c r="Q28" s="48"/>
      <c r="R28" s="52">
        <v>84</v>
      </c>
      <c r="S28" s="53" t="s">
        <v>1772</v>
      </c>
      <c r="T28" s="54">
        <v>173833333333333</v>
      </c>
      <c r="U28" s="72">
        <v>42</v>
      </c>
      <c r="V28" s="72" t="s">
        <v>2228</v>
      </c>
      <c r="W28" s="72" t="s">
        <v>1773</v>
      </c>
      <c r="X28" s="60" t="s">
        <v>1520</v>
      </c>
      <c r="Y28" s="60" t="s">
        <v>1774</v>
      </c>
      <c r="Z28" s="72" t="s">
        <v>1775</v>
      </c>
      <c r="AA28" s="60">
        <v>1575</v>
      </c>
      <c r="AB28" s="61">
        <v>0</v>
      </c>
      <c r="AC28" s="72" t="s">
        <v>1458</v>
      </c>
      <c r="AD28" s="63" t="s">
        <v>1776</v>
      </c>
      <c r="AE28" s="60"/>
      <c r="AF28" s="60"/>
      <c r="AG28" s="63"/>
      <c r="AH28" s="63"/>
      <c r="AI28" s="63"/>
      <c r="AJ28" s="63"/>
      <c r="AK28" s="72" t="s">
        <v>1777</v>
      </c>
      <c r="AL28" s="60">
        <v>5725</v>
      </c>
      <c r="AM28" s="63"/>
      <c r="AN28" s="60">
        <v>5725</v>
      </c>
      <c r="AO28" s="63"/>
      <c r="AP28" s="60"/>
      <c r="AQ28" s="63"/>
      <c r="AR28" s="63"/>
      <c r="AS28" s="63"/>
      <c r="AT28" s="63"/>
      <c r="AU28" s="72" t="s">
        <v>1778</v>
      </c>
      <c r="AV28" s="60" t="s">
        <v>1754</v>
      </c>
      <c r="AW28" s="63"/>
      <c r="AX28" s="63"/>
      <c r="AY28" s="63"/>
      <c r="AZ28" s="63"/>
      <c r="BA28" s="63">
        <v>0</v>
      </c>
      <c r="BB28" s="72" t="s">
        <v>1426</v>
      </c>
      <c r="BC28" s="72">
        <v>44</v>
      </c>
      <c r="BD28" s="72" t="s">
        <v>1718</v>
      </c>
      <c r="BE28" s="60"/>
      <c r="BF28" s="60" t="s">
        <v>1779</v>
      </c>
      <c r="BG28" s="60" t="s">
        <v>1780</v>
      </c>
      <c r="BH28" s="60">
        <v>3</v>
      </c>
      <c r="BI28" s="72" t="s">
        <v>1579</v>
      </c>
      <c r="BJ28" s="60" t="s">
        <v>1734</v>
      </c>
      <c r="BK28" s="60"/>
      <c r="BL28" s="60"/>
      <c r="BM28" s="63"/>
      <c r="BN28" s="72">
        <v>16</v>
      </c>
      <c r="BO28" s="63"/>
      <c r="BP28" s="60"/>
      <c r="BQ28" s="60">
        <v>0</v>
      </c>
      <c r="BR28" s="60" t="s">
        <v>1781</v>
      </c>
      <c r="BS28" s="63"/>
      <c r="BT28" s="60" t="s">
        <v>1781</v>
      </c>
      <c r="BU28" s="63"/>
      <c r="BV28" s="63"/>
      <c r="BW28" s="60"/>
      <c r="BX28" s="63"/>
      <c r="BY28" s="63"/>
      <c r="BZ28" s="72">
        <v>0</v>
      </c>
      <c r="CA28" s="63"/>
      <c r="CB28" s="63"/>
      <c r="CC28" s="63"/>
      <c r="CD28" s="63"/>
      <c r="CE28" s="63"/>
      <c r="CF28" s="63"/>
      <c r="CG28" s="60"/>
      <c r="CH28" s="63"/>
      <c r="CI28" s="63"/>
      <c r="CJ28" s="63"/>
      <c r="CK28" s="63"/>
      <c r="CL28" s="63"/>
      <c r="CM28" s="63"/>
      <c r="CN28" s="72" t="s">
        <v>1412</v>
      </c>
      <c r="CO28" s="72" t="s">
        <v>1565</v>
      </c>
      <c r="CP28" s="61"/>
      <c r="CQ28" s="63"/>
      <c r="CR28" s="72" t="s">
        <v>1481</v>
      </c>
      <c r="CS28" s="63"/>
      <c r="CT28" s="63"/>
      <c r="CU28" s="72" t="s">
        <v>1451</v>
      </c>
      <c r="CV28" s="63"/>
      <c r="CW28" s="63"/>
      <c r="CX28" s="60"/>
      <c r="CY28" s="72" t="s">
        <v>1499</v>
      </c>
      <c r="CZ28" s="63"/>
      <c r="DA28" s="60"/>
      <c r="DB28" s="60"/>
      <c r="DC28" s="60"/>
      <c r="DD28" s="60"/>
      <c r="DE28" s="63"/>
      <c r="DF28" s="72">
        <v>0</v>
      </c>
      <c r="DG28" s="72">
        <v>11</v>
      </c>
      <c r="DH28" s="30">
        <v>11</v>
      </c>
      <c r="DI28" s="25"/>
      <c r="DJ28" s="25"/>
      <c r="DK28" s="25"/>
      <c r="DL28" s="25"/>
      <c r="DM28" s="23"/>
      <c r="DN28" s="25"/>
      <c r="DO28" s="25"/>
      <c r="DP28" s="27"/>
      <c r="DQ28" s="26"/>
      <c r="DR28" s="26"/>
      <c r="DS28" s="26"/>
      <c r="DT28" s="26"/>
      <c r="DU28" s="24"/>
      <c r="DV28" s="24"/>
      <c r="DW28" s="25"/>
      <c r="DX28" s="24"/>
      <c r="DY28" s="25"/>
      <c r="DZ28" s="24"/>
      <c r="EA28" s="25"/>
      <c r="EB28" s="25"/>
      <c r="EC28" s="25"/>
      <c r="ED28" s="26"/>
      <c r="EE28" s="26"/>
      <c r="EF28" s="24"/>
      <c r="EG28" s="25"/>
      <c r="EH28" s="26"/>
      <c r="EI28" s="25"/>
      <c r="EJ28" s="25"/>
      <c r="EK28" s="25"/>
      <c r="EL28" s="26"/>
      <c r="EM28" s="26"/>
      <c r="EN28" s="25"/>
      <c r="EO28" s="25"/>
      <c r="EP28" s="25"/>
      <c r="EQ28" s="25"/>
      <c r="ER28" s="25"/>
      <c r="ES28" s="26"/>
      <c r="ET28" s="26"/>
      <c r="EU28" s="25"/>
      <c r="EV28" s="27"/>
      <c r="EW28" s="27"/>
      <c r="EX28" s="27"/>
      <c r="EY28" s="27"/>
      <c r="EZ28" s="27"/>
      <c r="FA28" s="27"/>
      <c r="FB28" s="27"/>
      <c r="FC28" s="27"/>
      <c r="FD28" s="27"/>
      <c r="FE28" s="27"/>
      <c r="FF28" s="27"/>
      <c r="FG28" s="27"/>
      <c r="FH28" s="27"/>
      <c r="FI28" s="27"/>
      <c r="FJ28" s="27"/>
      <c r="FK28" s="27"/>
      <c r="FL28" s="27"/>
      <c r="FM28" s="27"/>
      <c r="FN28" s="38"/>
      <c r="FO28" s="38"/>
      <c r="FP28" s="38"/>
      <c r="FQ28" s="38"/>
      <c r="FR28" s="38"/>
      <c r="FS28" s="38"/>
    </row>
    <row r="29" spans="1:175" s="33" customFormat="1" ht="14.25" customHeight="1">
      <c r="A29" s="48" t="s">
        <v>831</v>
      </c>
      <c r="B29" s="48" t="s">
        <v>646</v>
      </c>
      <c r="C29" s="48"/>
      <c r="D29" s="48"/>
      <c r="E29" s="48">
        <v>1</v>
      </c>
      <c r="F29" s="48" t="s">
        <v>832</v>
      </c>
      <c r="G29" s="48" t="s">
        <v>1299</v>
      </c>
      <c r="H29" s="49" t="s">
        <v>833</v>
      </c>
      <c r="I29" s="48"/>
      <c r="J29" s="48"/>
      <c r="K29" s="50"/>
      <c r="L29" s="50"/>
      <c r="M29" s="48"/>
      <c r="N29" s="51">
        <v>100.00000000000001</v>
      </c>
      <c r="O29" s="51">
        <v>103533333333333</v>
      </c>
      <c r="P29" s="50"/>
      <c r="Q29" s="48"/>
      <c r="R29" s="52" t="e">
        <v>#DIV/0!</v>
      </c>
      <c r="S29" s="53">
        <v>316666666666667</v>
      </c>
      <c r="T29" s="54" t="s">
        <v>1782</v>
      </c>
      <c r="U29" s="59">
        <v>39</v>
      </c>
      <c r="V29" s="59" t="s">
        <v>2229</v>
      </c>
      <c r="W29" s="59" t="s">
        <v>1783</v>
      </c>
      <c r="X29" s="60" t="s">
        <v>1520</v>
      </c>
      <c r="Y29" s="60" t="s">
        <v>1784</v>
      </c>
      <c r="Z29" s="59" t="s">
        <v>1785</v>
      </c>
      <c r="AA29" s="60">
        <v>226666666666667</v>
      </c>
      <c r="AB29" s="61">
        <v>0</v>
      </c>
      <c r="AC29" s="59" t="s">
        <v>1423</v>
      </c>
      <c r="AD29" s="63" t="s">
        <v>1559</v>
      </c>
      <c r="AE29" s="60"/>
      <c r="AF29" s="60"/>
      <c r="AG29" s="63"/>
      <c r="AH29" s="63"/>
      <c r="AI29" s="63"/>
      <c r="AJ29" s="63"/>
      <c r="AK29" s="59" t="s">
        <v>1553</v>
      </c>
      <c r="AL29" s="60">
        <v>533333333333333</v>
      </c>
      <c r="AM29" s="63"/>
      <c r="AN29" s="60">
        <v>533333333333333</v>
      </c>
      <c r="AO29" s="63"/>
      <c r="AP29" s="60"/>
      <c r="AQ29" s="63"/>
      <c r="AR29" s="63"/>
      <c r="AS29" s="63"/>
      <c r="AT29" s="63"/>
      <c r="AU29" s="59" t="s">
        <v>1786</v>
      </c>
      <c r="AV29" s="60">
        <v>353333333333333</v>
      </c>
      <c r="AW29" s="63"/>
      <c r="AX29" s="63"/>
      <c r="AY29" s="63"/>
      <c r="AZ29" s="63"/>
      <c r="BA29" s="63">
        <v>0</v>
      </c>
      <c r="BB29" s="59" t="s">
        <v>1787</v>
      </c>
      <c r="BC29" s="59">
        <v>65</v>
      </c>
      <c r="BD29" s="59" t="s">
        <v>1492</v>
      </c>
      <c r="BE29" s="60">
        <v>24</v>
      </c>
      <c r="BF29" s="60">
        <v>27</v>
      </c>
      <c r="BG29" s="60">
        <v>94</v>
      </c>
      <c r="BH29" s="60">
        <v>3</v>
      </c>
      <c r="BI29" s="59" t="s">
        <v>1674</v>
      </c>
      <c r="BJ29" s="60" t="s">
        <v>1762</v>
      </c>
      <c r="BK29" s="60"/>
      <c r="BL29" s="60"/>
      <c r="BM29" s="63"/>
      <c r="BN29" s="59">
        <v>27</v>
      </c>
      <c r="BO29" s="60">
        <v>0</v>
      </c>
      <c r="BP29" s="60"/>
      <c r="BQ29" s="60">
        <v>0</v>
      </c>
      <c r="BR29" s="60">
        <v>321</v>
      </c>
      <c r="BS29" s="63"/>
      <c r="BT29" s="60">
        <v>321</v>
      </c>
      <c r="BU29" s="63"/>
      <c r="BV29" s="63"/>
      <c r="BW29" s="60"/>
      <c r="BX29" s="63"/>
      <c r="BY29" s="63"/>
      <c r="BZ29" s="59">
        <v>0</v>
      </c>
      <c r="CA29" s="63"/>
      <c r="CB29" s="63"/>
      <c r="CC29" s="63"/>
      <c r="CD29" s="63"/>
      <c r="CE29" s="63"/>
      <c r="CF29" s="63"/>
      <c r="CG29" s="60"/>
      <c r="CH29" s="63"/>
      <c r="CI29" s="63"/>
      <c r="CJ29" s="63"/>
      <c r="CK29" s="63"/>
      <c r="CL29" s="63"/>
      <c r="CM29" s="63"/>
      <c r="CN29" s="59" t="s">
        <v>1413</v>
      </c>
      <c r="CO29" s="59" t="s">
        <v>1734</v>
      </c>
      <c r="CP29" s="61"/>
      <c r="CQ29" s="63"/>
      <c r="CR29" s="59" t="s">
        <v>1441</v>
      </c>
      <c r="CS29" s="63"/>
      <c r="CT29" s="63"/>
      <c r="CU29" s="59" t="s">
        <v>1725</v>
      </c>
      <c r="CV29" s="63"/>
      <c r="CW29" s="63"/>
      <c r="CX29" s="60" t="s">
        <v>1725</v>
      </c>
      <c r="CY29" s="59">
        <v>19</v>
      </c>
      <c r="CZ29" s="60"/>
      <c r="DA29" s="60">
        <v>19</v>
      </c>
      <c r="DB29" s="60">
        <v>0</v>
      </c>
      <c r="DC29" s="63"/>
      <c r="DD29" s="63"/>
      <c r="DE29" s="63"/>
      <c r="DF29" s="59">
        <v>0</v>
      </c>
      <c r="DG29" s="59" t="s">
        <v>1446</v>
      </c>
      <c r="DH29" s="30">
        <v>203333333333333</v>
      </c>
      <c r="DI29" s="25"/>
      <c r="DJ29" s="25"/>
      <c r="DK29" s="25"/>
      <c r="DL29" s="25"/>
      <c r="DM29" s="23"/>
      <c r="DN29" s="25"/>
      <c r="DO29" s="25"/>
      <c r="DP29" s="27"/>
      <c r="DQ29" s="26"/>
      <c r="DR29" s="26"/>
      <c r="DS29" s="26"/>
      <c r="DT29" s="26"/>
      <c r="DU29" s="24"/>
      <c r="DV29" s="24"/>
      <c r="DW29" s="25"/>
      <c r="DX29" s="24"/>
      <c r="DY29" s="25"/>
      <c r="DZ29" s="24"/>
      <c r="EA29" s="25"/>
      <c r="EB29" s="25"/>
      <c r="EC29" s="25"/>
      <c r="ED29" s="26"/>
      <c r="EE29" s="26"/>
      <c r="EF29" s="24"/>
      <c r="EG29" s="25"/>
      <c r="EH29" s="26"/>
      <c r="EI29" s="25"/>
      <c r="EJ29" s="25"/>
      <c r="EK29" s="25"/>
      <c r="EL29" s="26"/>
      <c r="EM29" s="26"/>
      <c r="EN29" s="25"/>
      <c r="EO29" s="25"/>
      <c r="EP29" s="25"/>
      <c r="EQ29" s="25"/>
      <c r="ER29" s="25"/>
      <c r="ES29" s="26"/>
      <c r="ET29" s="26"/>
      <c r="EU29" s="25"/>
      <c r="EV29" s="27"/>
      <c r="EW29" s="27"/>
      <c r="EX29" s="27"/>
      <c r="EY29" s="27"/>
      <c r="EZ29" s="27"/>
      <c r="FA29" s="27"/>
      <c r="FB29" s="27"/>
      <c r="FC29" s="27"/>
      <c r="FD29" s="27"/>
      <c r="FE29" s="27"/>
      <c r="FF29" s="27"/>
      <c r="FG29" s="27"/>
      <c r="FH29" s="27"/>
      <c r="FI29" s="27"/>
      <c r="FJ29" s="27"/>
      <c r="FK29" s="27"/>
      <c r="FL29" s="27"/>
      <c r="FM29" s="27"/>
      <c r="FN29" s="38"/>
      <c r="FO29" s="38"/>
      <c r="FP29" s="38"/>
      <c r="FQ29" s="38"/>
      <c r="FR29" s="38"/>
      <c r="FS29" s="38"/>
    </row>
    <row r="30" spans="1:175" s="33" customFormat="1" ht="14.25" customHeight="1">
      <c r="A30" s="48" t="s">
        <v>840</v>
      </c>
      <c r="B30" s="48" t="s">
        <v>646</v>
      </c>
      <c r="C30" s="48"/>
      <c r="D30" s="48"/>
      <c r="E30" s="48"/>
      <c r="F30" s="48" t="s">
        <v>841</v>
      </c>
      <c r="G30" s="48" t="s">
        <v>1295</v>
      </c>
      <c r="H30" s="49" t="s">
        <v>1788</v>
      </c>
      <c r="I30" s="48"/>
      <c r="J30" s="48"/>
      <c r="K30" s="50"/>
      <c r="L30" s="50"/>
      <c r="M30" s="48"/>
      <c r="N30" s="51" t="s">
        <v>1789</v>
      </c>
      <c r="O30" s="51">
        <v>100.00000000000001</v>
      </c>
      <c r="P30" s="50"/>
      <c r="Q30" s="48"/>
      <c r="R30" s="52">
        <v>248</v>
      </c>
      <c r="S30" s="53">
        <v>45</v>
      </c>
      <c r="T30" s="54">
        <v>176525</v>
      </c>
      <c r="U30" s="59">
        <v>42</v>
      </c>
      <c r="V30" s="59" t="s">
        <v>2230</v>
      </c>
      <c r="W30" s="59">
        <v>88</v>
      </c>
      <c r="X30" s="60" t="s">
        <v>1520</v>
      </c>
      <c r="Y30" s="60" t="s">
        <v>1790</v>
      </c>
      <c r="Z30" s="59" t="s">
        <v>1662</v>
      </c>
      <c r="AA30" s="60" t="s">
        <v>1662</v>
      </c>
      <c r="AB30" s="61">
        <v>0</v>
      </c>
      <c r="AC30" s="59" t="s">
        <v>1591</v>
      </c>
      <c r="AD30" s="63" t="s">
        <v>1591</v>
      </c>
      <c r="AE30" s="60"/>
      <c r="AF30" s="60"/>
      <c r="AG30" s="63"/>
      <c r="AH30" s="63"/>
      <c r="AI30" s="63"/>
      <c r="AJ30" s="63"/>
      <c r="AK30" s="59" t="s">
        <v>1791</v>
      </c>
      <c r="AL30" s="60">
        <v>6875</v>
      </c>
      <c r="AM30" s="63"/>
      <c r="AN30" s="60">
        <v>6875</v>
      </c>
      <c r="AO30" s="63"/>
      <c r="AP30" s="60"/>
      <c r="AQ30" s="63"/>
      <c r="AR30" s="63"/>
      <c r="AS30" s="63"/>
      <c r="AT30" s="63"/>
      <c r="AU30" s="59" t="s">
        <v>1537</v>
      </c>
      <c r="AV30" s="60">
        <v>266666666666667</v>
      </c>
      <c r="AW30" s="63"/>
      <c r="AX30" s="63"/>
      <c r="AY30" s="63"/>
      <c r="AZ30" s="63"/>
      <c r="BA30" s="63">
        <v>0</v>
      </c>
      <c r="BB30" s="59" t="s">
        <v>1414</v>
      </c>
      <c r="BC30" s="59">
        <v>49</v>
      </c>
      <c r="BD30" s="59" t="s">
        <v>1609</v>
      </c>
      <c r="BE30" s="60"/>
      <c r="BF30" s="60">
        <v>39</v>
      </c>
      <c r="BG30" s="60">
        <v>185666666666667</v>
      </c>
      <c r="BH30" s="60">
        <v>146666666666667</v>
      </c>
      <c r="BI30" s="59" t="s">
        <v>1792</v>
      </c>
      <c r="BJ30" s="60" t="s">
        <v>1793</v>
      </c>
      <c r="BK30" s="60"/>
      <c r="BL30" s="60"/>
      <c r="BM30" s="63"/>
      <c r="BN30" s="59">
        <v>17</v>
      </c>
      <c r="BO30" s="63"/>
      <c r="BP30" s="60"/>
      <c r="BQ30" s="60">
        <v>0</v>
      </c>
      <c r="BR30" s="60" t="s">
        <v>1794</v>
      </c>
      <c r="BS30" s="63"/>
      <c r="BT30" s="60" t="s">
        <v>1794</v>
      </c>
      <c r="BU30" s="63"/>
      <c r="BV30" s="63"/>
      <c r="BW30" s="60"/>
      <c r="BX30" s="63"/>
      <c r="BY30" s="63"/>
      <c r="BZ30" s="59">
        <v>0</v>
      </c>
      <c r="CA30" s="63"/>
      <c r="CB30" s="63"/>
      <c r="CC30" s="63"/>
      <c r="CD30" s="63"/>
      <c r="CE30" s="63"/>
      <c r="CF30" s="63"/>
      <c r="CG30" s="60"/>
      <c r="CH30" s="63"/>
      <c r="CI30" s="63"/>
      <c r="CJ30" s="63"/>
      <c r="CK30" s="63"/>
      <c r="CL30" s="63"/>
      <c r="CM30" s="63"/>
      <c r="CN30" s="59" t="s">
        <v>1419</v>
      </c>
      <c r="CO30" s="59" t="s">
        <v>1423</v>
      </c>
      <c r="CP30" s="61"/>
      <c r="CQ30" s="63"/>
      <c r="CR30" s="59" t="s">
        <v>1408</v>
      </c>
      <c r="CS30" s="63"/>
      <c r="CT30" s="63"/>
      <c r="CU30" s="59" t="s">
        <v>1742</v>
      </c>
      <c r="CV30" s="63"/>
      <c r="CW30" s="63"/>
      <c r="CX30" s="60" t="s">
        <v>1742</v>
      </c>
      <c r="CY30" s="59">
        <v>62</v>
      </c>
      <c r="CZ30" s="63"/>
      <c r="DA30" s="60">
        <v>62</v>
      </c>
      <c r="DB30" s="60">
        <v>0</v>
      </c>
      <c r="DC30" s="60">
        <v>62</v>
      </c>
      <c r="DD30" s="60">
        <v>62</v>
      </c>
      <c r="DE30" s="63"/>
      <c r="DF30" s="59">
        <v>0</v>
      </c>
      <c r="DG30" s="59">
        <v>20</v>
      </c>
      <c r="DH30" s="30">
        <v>20</v>
      </c>
      <c r="DI30" s="25"/>
      <c r="DJ30" s="25"/>
      <c r="DK30" s="25"/>
      <c r="DL30" s="25"/>
      <c r="DM30" s="23"/>
      <c r="DN30" s="25"/>
      <c r="DO30" s="25"/>
      <c r="DP30" s="27"/>
      <c r="DQ30" s="26"/>
      <c r="DR30" s="26"/>
      <c r="DS30" s="26"/>
      <c r="DT30" s="26"/>
      <c r="DU30" s="24"/>
      <c r="DV30" s="24"/>
      <c r="DW30" s="25"/>
      <c r="DX30" s="24"/>
      <c r="DY30" s="25"/>
      <c r="DZ30" s="24"/>
      <c r="EA30" s="25"/>
      <c r="EB30" s="25"/>
      <c r="EC30" s="25"/>
      <c r="ED30" s="26"/>
      <c r="EE30" s="26"/>
      <c r="EF30" s="24"/>
      <c r="EG30" s="25"/>
      <c r="EH30" s="26"/>
      <c r="EI30" s="25"/>
      <c r="EJ30" s="25"/>
      <c r="EK30" s="25"/>
      <c r="EL30" s="26"/>
      <c r="EM30" s="26"/>
      <c r="EN30" s="25"/>
      <c r="EO30" s="25"/>
      <c r="EP30" s="25"/>
      <c r="EQ30" s="25"/>
      <c r="ER30" s="25"/>
      <c r="ES30" s="26"/>
      <c r="ET30" s="26"/>
      <c r="EU30" s="25"/>
      <c r="EV30" s="27"/>
      <c r="EW30" s="27"/>
      <c r="EX30" s="27"/>
      <c r="EY30" s="27"/>
      <c r="EZ30" s="27"/>
      <c r="FA30" s="27"/>
      <c r="FB30" s="27"/>
      <c r="FC30" s="27"/>
      <c r="FD30" s="27"/>
      <c r="FE30" s="27"/>
      <c r="FF30" s="27"/>
      <c r="FG30" s="27"/>
      <c r="FH30" s="27"/>
      <c r="FI30" s="27"/>
      <c r="FJ30" s="27"/>
      <c r="FK30" s="27"/>
      <c r="FL30" s="27"/>
      <c r="FM30" s="27"/>
      <c r="FN30" s="38"/>
      <c r="FO30" s="38"/>
      <c r="FP30" s="38"/>
      <c r="FQ30" s="38"/>
      <c r="FR30" s="38"/>
      <c r="FS30" s="38"/>
    </row>
    <row r="31" spans="1:175" s="33" customFormat="1" ht="14.25" customHeight="1">
      <c r="A31" s="48" t="s">
        <v>851</v>
      </c>
      <c r="B31" s="48" t="s">
        <v>646</v>
      </c>
      <c r="C31" s="48"/>
      <c r="D31" s="48"/>
      <c r="E31" s="48">
        <v>1</v>
      </c>
      <c r="F31" s="48" t="s">
        <v>852</v>
      </c>
      <c r="G31" s="48" t="s">
        <v>1294</v>
      </c>
      <c r="H31" s="49" t="s">
        <v>853</v>
      </c>
      <c r="I31" s="48"/>
      <c r="J31" s="48"/>
      <c r="K31" s="50"/>
      <c r="L31" s="50"/>
      <c r="M31" s="48"/>
      <c r="N31" s="51">
        <v>100</v>
      </c>
      <c r="O31" s="51" t="s">
        <v>1795</v>
      </c>
      <c r="P31" s="50"/>
      <c r="Q31" s="48"/>
      <c r="R31" s="52" t="e">
        <v>#DIV/0!</v>
      </c>
      <c r="S31" s="53">
        <v>32</v>
      </c>
      <c r="T31" s="54" t="s">
        <v>1796</v>
      </c>
      <c r="U31" s="59">
        <v>38</v>
      </c>
      <c r="V31" s="59" t="s">
        <v>2227</v>
      </c>
      <c r="W31" s="59">
        <v>91</v>
      </c>
      <c r="X31" s="60" t="s">
        <v>1520</v>
      </c>
      <c r="Y31" s="60" t="s">
        <v>1797</v>
      </c>
      <c r="Z31" s="59" t="s">
        <v>1798</v>
      </c>
      <c r="AA31" s="60" t="s">
        <v>1798</v>
      </c>
      <c r="AB31" s="61">
        <v>0</v>
      </c>
      <c r="AC31" s="59" t="s">
        <v>1674</v>
      </c>
      <c r="AD31" s="63" t="s">
        <v>1674</v>
      </c>
      <c r="AE31" s="60"/>
      <c r="AF31" s="60"/>
      <c r="AG31" s="63"/>
      <c r="AH31" s="63"/>
      <c r="AI31" s="63"/>
      <c r="AJ31" s="63"/>
      <c r="AK31" s="59" t="s">
        <v>1799</v>
      </c>
      <c r="AL31" s="60" t="s">
        <v>1800</v>
      </c>
      <c r="AM31" s="63"/>
      <c r="AN31" s="60" t="s">
        <v>1800</v>
      </c>
      <c r="AO31" s="63"/>
      <c r="AP31" s="60"/>
      <c r="AQ31" s="63"/>
      <c r="AR31" s="63"/>
      <c r="AS31" s="63"/>
      <c r="AT31" s="63"/>
      <c r="AU31" s="59" t="s">
        <v>1801</v>
      </c>
      <c r="AV31" s="60" t="s">
        <v>1801</v>
      </c>
      <c r="AW31" s="63"/>
      <c r="AX31" s="63"/>
      <c r="AY31" s="63"/>
      <c r="AZ31" s="63"/>
      <c r="BA31" s="63">
        <v>0</v>
      </c>
      <c r="BB31" s="59" t="s">
        <v>1623</v>
      </c>
      <c r="BC31" s="59">
        <v>31</v>
      </c>
      <c r="BD31" s="59" t="s">
        <v>1802</v>
      </c>
      <c r="BE31" s="60">
        <v>24</v>
      </c>
      <c r="BF31" s="60" t="s">
        <v>1803</v>
      </c>
      <c r="BG31" s="60">
        <v>278</v>
      </c>
      <c r="BH31" s="60" t="s">
        <v>1726</v>
      </c>
      <c r="BI31" s="59" t="s">
        <v>1674</v>
      </c>
      <c r="BJ31" s="60" t="s">
        <v>1762</v>
      </c>
      <c r="BK31" s="60"/>
      <c r="BL31" s="60"/>
      <c r="BM31" s="63"/>
      <c r="BN31" s="59">
        <v>24</v>
      </c>
      <c r="BO31" s="60">
        <v>0</v>
      </c>
      <c r="BP31" s="60"/>
      <c r="BQ31" s="60">
        <v>0</v>
      </c>
      <c r="BR31" s="60">
        <v>283</v>
      </c>
      <c r="BS31" s="63"/>
      <c r="BT31" s="60">
        <v>283</v>
      </c>
      <c r="BU31" s="63"/>
      <c r="BV31" s="63"/>
      <c r="BW31" s="60"/>
      <c r="BX31" s="63"/>
      <c r="BY31" s="63"/>
      <c r="BZ31" s="59">
        <v>0</v>
      </c>
      <c r="CA31" s="63"/>
      <c r="CB31" s="63"/>
      <c r="CC31" s="63"/>
      <c r="CD31" s="63"/>
      <c r="CE31" s="63"/>
      <c r="CF31" s="63"/>
      <c r="CG31" s="60"/>
      <c r="CH31" s="63"/>
      <c r="CI31" s="63"/>
      <c r="CJ31" s="63"/>
      <c r="CK31" s="63"/>
      <c r="CL31" s="63"/>
      <c r="CM31" s="63"/>
      <c r="CN31" s="59" t="s">
        <v>1676</v>
      </c>
      <c r="CO31" s="59" t="s">
        <v>1413</v>
      </c>
      <c r="CP31" s="61"/>
      <c r="CQ31" s="63"/>
      <c r="CR31" s="59" t="s">
        <v>1442</v>
      </c>
      <c r="CS31" s="63"/>
      <c r="CT31" s="63"/>
      <c r="CU31" s="59" t="s">
        <v>1421</v>
      </c>
      <c r="CV31" s="63"/>
      <c r="CW31" s="63"/>
      <c r="CX31" s="60"/>
      <c r="CY31" s="59">
        <v>71</v>
      </c>
      <c r="CZ31" s="60"/>
      <c r="DA31" s="60"/>
      <c r="DB31" s="60"/>
      <c r="DC31" s="63"/>
      <c r="DD31" s="63"/>
      <c r="DE31" s="63"/>
      <c r="DF31" s="59">
        <v>0</v>
      </c>
      <c r="DG31" s="59">
        <v>118</v>
      </c>
      <c r="DH31" s="30">
        <v>118</v>
      </c>
      <c r="DI31" s="25"/>
      <c r="DJ31" s="25"/>
      <c r="DK31" s="25"/>
      <c r="DL31" s="25"/>
      <c r="DM31" s="23"/>
      <c r="DN31" s="25"/>
      <c r="DO31" s="25"/>
      <c r="DP31" s="27"/>
      <c r="DQ31" s="26"/>
      <c r="DR31" s="26"/>
      <c r="DS31" s="26"/>
      <c r="DT31" s="26"/>
      <c r="DU31" s="24"/>
      <c r="DV31" s="24"/>
      <c r="DW31" s="25"/>
      <c r="DX31" s="24"/>
      <c r="DY31" s="25"/>
      <c r="DZ31" s="24"/>
      <c r="EA31" s="25"/>
      <c r="EB31" s="25"/>
      <c r="EC31" s="25"/>
      <c r="ED31" s="26"/>
      <c r="EE31" s="26"/>
      <c r="EF31" s="24"/>
      <c r="EG31" s="25"/>
      <c r="EH31" s="26"/>
      <c r="EI31" s="25"/>
      <c r="EJ31" s="25"/>
      <c r="EK31" s="25"/>
      <c r="EL31" s="26"/>
      <c r="EM31" s="26"/>
      <c r="EN31" s="25"/>
      <c r="EO31" s="25"/>
      <c r="EP31" s="25"/>
      <c r="EQ31" s="25"/>
      <c r="ER31" s="25"/>
      <c r="ES31" s="26"/>
      <c r="ET31" s="26"/>
      <c r="EU31" s="25"/>
      <c r="EV31" s="27"/>
      <c r="EW31" s="27"/>
      <c r="EX31" s="27"/>
      <c r="EY31" s="27"/>
      <c r="EZ31" s="27"/>
      <c r="FA31" s="27"/>
      <c r="FB31" s="27"/>
      <c r="FC31" s="27"/>
      <c r="FD31" s="27"/>
      <c r="FE31" s="27"/>
      <c r="FF31" s="27"/>
      <c r="FG31" s="27"/>
      <c r="FH31" s="27"/>
      <c r="FI31" s="27"/>
      <c r="FJ31" s="27"/>
      <c r="FK31" s="27"/>
      <c r="FL31" s="27"/>
      <c r="FM31" s="27"/>
      <c r="FN31" s="38"/>
      <c r="FO31" s="38"/>
      <c r="FP31" s="38"/>
      <c r="FQ31" s="38"/>
      <c r="FR31" s="38"/>
      <c r="FS31" s="38"/>
    </row>
    <row r="32" spans="1:175" s="33" customFormat="1" ht="14.25" customHeight="1">
      <c r="A32" s="48" t="s">
        <v>859</v>
      </c>
      <c r="B32" s="48" t="s">
        <v>646</v>
      </c>
      <c r="C32" s="48"/>
      <c r="D32" s="48"/>
      <c r="E32" s="48"/>
      <c r="F32" s="48" t="s">
        <v>860</v>
      </c>
      <c r="G32" s="48" t="s">
        <v>1300</v>
      </c>
      <c r="H32" s="49" t="s">
        <v>861</v>
      </c>
      <c r="I32" s="48"/>
      <c r="J32" s="48"/>
      <c r="K32" s="50"/>
      <c r="L32" s="50"/>
      <c r="M32" s="48"/>
      <c r="N32" s="51">
        <v>99.999999999999986</v>
      </c>
      <c r="O32" s="51" t="s">
        <v>1804</v>
      </c>
      <c r="P32" s="50"/>
      <c r="Q32" s="48"/>
      <c r="R32" s="52" t="e">
        <v>#DIV/0!</v>
      </c>
      <c r="S32" s="53">
        <v>19</v>
      </c>
      <c r="T32" s="54" t="s">
        <v>1805</v>
      </c>
      <c r="U32" s="72">
        <v>18</v>
      </c>
      <c r="V32" s="72" t="s">
        <v>2231</v>
      </c>
      <c r="W32" s="72">
        <v>96</v>
      </c>
      <c r="X32" s="60" t="s">
        <v>1520</v>
      </c>
      <c r="Y32" s="60" t="s">
        <v>1680</v>
      </c>
      <c r="Z32" s="72" t="s">
        <v>1542</v>
      </c>
      <c r="AA32" s="60" t="s">
        <v>1542</v>
      </c>
      <c r="AB32" s="61">
        <v>0</v>
      </c>
      <c r="AC32" s="72" t="s">
        <v>1425</v>
      </c>
      <c r="AD32" s="63" t="s">
        <v>1425</v>
      </c>
      <c r="AE32" s="60"/>
      <c r="AF32" s="60"/>
      <c r="AG32" s="63"/>
      <c r="AH32" s="63"/>
      <c r="AI32" s="63"/>
      <c r="AJ32" s="63"/>
      <c r="AK32" s="72" t="s">
        <v>1408</v>
      </c>
      <c r="AL32" s="60" t="s">
        <v>1431</v>
      </c>
      <c r="AM32" s="63"/>
      <c r="AN32" s="60" t="s">
        <v>1431</v>
      </c>
      <c r="AO32" s="63"/>
      <c r="AP32" s="60"/>
      <c r="AQ32" s="63"/>
      <c r="AR32" s="63"/>
      <c r="AS32" s="63"/>
      <c r="AT32" s="63"/>
      <c r="AU32" s="72">
        <v>1</v>
      </c>
      <c r="AV32" s="60" t="s">
        <v>1426</v>
      </c>
      <c r="AW32" s="63"/>
      <c r="AX32" s="63"/>
      <c r="AY32" s="63"/>
      <c r="AZ32" s="63"/>
      <c r="BA32" s="63">
        <v>0</v>
      </c>
      <c r="BB32" s="72" t="s">
        <v>1588</v>
      </c>
      <c r="BC32" s="72">
        <v>37</v>
      </c>
      <c r="BD32" s="72" t="s">
        <v>1588</v>
      </c>
      <c r="BE32" s="60"/>
      <c r="BF32" s="60">
        <v>21</v>
      </c>
      <c r="BG32" s="60"/>
      <c r="BH32" s="60"/>
      <c r="BI32" s="72" t="s">
        <v>1579</v>
      </c>
      <c r="BJ32" s="60"/>
      <c r="BK32" s="60"/>
      <c r="BL32" s="60"/>
      <c r="BM32" s="63"/>
      <c r="BN32" s="72">
        <v>15</v>
      </c>
      <c r="BO32" s="60"/>
      <c r="BP32" s="60"/>
      <c r="BQ32" s="60">
        <v>0</v>
      </c>
      <c r="BR32" s="60">
        <v>182</v>
      </c>
      <c r="BS32" s="63"/>
      <c r="BT32" s="60">
        <v>182</v>
      </c>
      <c r="BU32" s="63"/>
      <c r="BV32" s="63"/>
      <c r="BW32" s="60"/>
      <c r="BX32" s="63"/>
      <c r="BY32" s="63"/>
      <c r="BZ32" s="72">
        <v>0</v>
      </c>
      <c r="CA32" s="63"/>
      <c r="CB32" s="63"/>
      <c r="CC32" s="63"/>
      <c r="CD32" s="63"/>
      <c r="CE32" s="63"/>
      <c r="CF32" s="63"/>
      <c r="CG32" s="60"/>
      <c r="CH32" s="63"/>
      <c r="CI32" s="63"/>
      <c r="CJ32" s="63"/>
      <c r="CK32" s="63"/>
      <c r="CL32" s="63"/>
      <c r="CM32" s="63"/>
      <c r="CN32" s="72" t="s">
        <v>1551</v>
      </c>
      <c r="CO32" s="72" t="s">
        <v>1806</v>
      </c>
      <c r="CP32" s="61"/>
      <c r="CQ32" s="63"/>
      <c r="CR32" s="72" t="s">
        <v>1579</v>
      </c>
      <c r="CS32" s="63"/>
      <c r="CT32" s="63"/>
      <c r="CU32" s="72" t="s">
        <v>1896</v>
      </c>
      <c r="CV32" s="63"/>
      <c r="CW32" s="63"/>
      <c r="CX32" s="60"/>
      <c r="CY32" s="72">
        <v>8</v>
      </c>
      <c r="CZ32" s="60"/>
      <c r="DA32" s="60">
        <v>8</v>
      </c>
      <c r="DB32" s="60">
        <v>0</v>
      </c>
      <c r="DC32" s="60">
        <v>8</v>
      </c>
      <c r="DD32" s="60">
        <v>8</v>
      </c>
      <c r="DE32" s="63"/>
      <c r="DF32" s="72" t="s">
        <v>1469</v>
      </c>
      <c r="DG32" s="72" t="s">
        <v>1611</v>
      </c>
      <c r="DH32" s="30" t="s">
        <v>1611</v>
      </c>
      <c r="DI32" s="25"/>
      <c r="DJ32" s="25"/>
      <c r="DK32" s="25"/>
      <c r="DL32" s="25"/>
      <c r="DM32" s="23"/>
      <c r="DN32" s="25"/>
      <c r="DO32" s="25"/>
      <c r="DP32" s="27"/>
      <c r="DQ32" s="26"/>
      <c r="DR32" s="26"/>
      <c r="DS32" s="26"/>
      <c r="DT32" s="26"/>
      <c r="DU32" s="24"/>
      <c r="DV32" s="24"/>
      <c r="DW32" s="25"/>
      <c r="DX32" s="24"/>
      <c r="DY32" s="25"/>
      <c r="DZ32" s="24"/>
      <c r="EA32" s="25"/>
      <c r="EB32" s="25"/>
      <c r="EC32" s="25"/>
      <c r="ED32" s="26"/>
      <c r="EE32" s="26"/>
      <c r="EF32" s="24"/>
      <c r="EG32" s="25"/>
      <c r="EH32" s="26"/>
      <c r="EI32" s="25"/>
      <c r="EJ32" s="25"/>
      <c r="EK32" s="25"/>
      <c r="EL32" s="26"/>
      <c r="EM32" s="26"/>
      <c r="EN32" s="25"/>
      <c r="EO32" s="25"/>
      <c r="EP32" s="25"/>
      <c r="EQ32" s="25"/>
      <c r="ER32" s="25"/>
      <c r="ES32" s="26"/>
      <c r="ET32" s="26"/>
      <c r="EU32" s="25"/>
      <c r="EV32" s="27"/>
      <c r="EW32" s="27"/>
      <c r="EX32" s="27"/>
      <c r="EY32" s="27"/>
      <c r="EZ32" s="27"/>
      <c r="FA32" s="27"/>
      <c r="FB32" s="27"/>
      <c r="FC32" s="27"/>
      <c r="FD32" s="27"/>
      <c r="FE32" s="27"/>
      <c r="FF32" s="27"/>
      <c r="FG32" s="27"/>
      <c r="FH32" s="27"/>
      <c r="FI32" s="27"/>
      <c r="FJ32" s="27"/>
      <c r="FK32" s="27"/>
      <c r="FL32" s="27"/>
      <c r="FM32" s="27"/>
      <c r="FN32" s="38"/>
      <c r="FO32" s="38"/>
      <c r="FP32" s="38"/>
      <c r="FQ32" s="38"/>
      <c r="FR32" s="38"/>
      <c r="FS32" s="38"/>
    </row>
    <row r="33" spans="1:175" s="33" customFormat="1" ht="14.25" customHeight="1">
      <c r="A33" s="48" t="s">
        <v>867</v>
      </c>
      <c r="B33" s="48" t="s">
        <v>646</v>
      </c>
      <c r="C33" s="48"/>
      <c r="D33" s="48"/>
      <c r="E33" s="48"/>
      <c r="F33" s="48" t="s">
        <v>868</v>
      </c>
      <c r="G33" s="48" t="s">
        <v>1301</v>
      </c>
      <c r="H33" s="49" t="s">
        <v>869</v>
      </c>
      <c r="I33" s="48"/>
      <c r="J33" s="48"/>
      <c r="K33" s="50"/>
      <c r="L33" s="50"/>
      <c r="M33" s="48"/>
      <c r="N33" s="51" t="s">
        <v>1807</v>
      </c>
      <c r="O33" s="51">
        <v>100</v>
      </c>
      <c r="P33" s="50"/>
      <c r="Q33" s="48"/>
      <c r="R33" s="52">
        <v>85</v>
      </c>
      <c r="S33" s="53" t="s">
        <v>1808</v>
      </c>
      <c r="T33" s="54">
        <v>955000000000001</v>
      </c>
      <c r="U33" s="59">
        <v>23</v>
      </c>
      <c r="V33" s="59" t="s">
        <v>2220</v>
      </c>
      <c r="W33" s="59" t="s">
        <v>1809</v>
      </c>
      <c r="X33" s="60" t="s">
        <v>1520</v>
      </c>
      <c r="Y33" s="60" t="s">
        <v>1422</v>
      </c>
      <c r="Z33" s="59" t="s">
        <v>1700</v>
      </c>
      <c r="AA33" s="60" t="s">
        <v>1701</v>
      </c>
      <c r="AB33" s="61">
        <v>0</v>
      </c>
      <c r="AC33" s="59" t="s">
        <v>1412</v>
      </c>
      <c r="AD33" s="63" t="s">
        <v>1810</v>
      </c>
      <c r="AE33" s="60"/>
      <c r="AF33" s="60"/>
      <c r="AG33" s="63"/>
      <c r="AH33" s="63"/>
      <c r="AI33" s="63"/>
      <c r="AJ33" s="63"/>
      <c r="AK33" s="59" t="s">
        <v>1811</v>
      </c>
      <c r="AL33" s="60" t="s">
        <v>1800</v>
      </c>
      <c r="AM33" s="63"/>
      <c r="AN33" s="60" t="s">
        <v>1800</v>
      </c>
      <c r="AO33" s="63"/>
      <c r="AP33" s="60"/>
      <c r="AQ33" s="63"/>
      <c r="AR33" s="63"/>
      <c r="AS33" s="63"/>
      <c r="AT33" s="63"/>
      <c r="AU33" s="59" t="s">
        <v>1512</v>
      </c>
      <c r="AV33" s="60">
        <v>133333333333333</v>
      </c>
      <c r="AW33" s="63"/>
      <c r="AX33" s="63"/>
      <c r="AY33" s="63"/>
      <c r="AZ33" s="63"/>
      <c r="BA33" s="63">
        <v>0</v>
      </c>
      <c r="BB33" s="59" t="s">
        <v>1458</v>
      </c>
      <c r="BC33" s="59">
        <v>17</v>
      </c>
      <c r="BD33" s="59" t="s">
        <v>1444</v>
      </c>
      <c r="BE33" s="60">
        <v>15</v>
      </c>
      <c r="BF33" s="60" t="s">
        <v>1812</v>
      </c>
      <c r="BG33" s="60">
        <v>208333333333333</v>
      </c>
      <c r="BH33" s="60">
        <v>11</v>
      </c>
      <c r="BI33" s="59" t="s">
        <v>1427</v>
      </c>
      <c r="BJ33" s="60" t="s">
        <v>1813</v>
      </c>
      <c r="BK33" s="60"/>
      <c r="BL33" s="60"/>
      <c r="BM33" s="63"/>
      <c r="BN33" s="59">
        <v>36</v>
      </c>
      <c r="BO33" s="63"/>
      <c r="BP33" s="60">
        <v>73</v>
      </c>
      <c r="BQ33" s="60">
        <v>0</v>
      </c>
      <c r="BR33" s="60" t="s">
        <v>1814</v>
      </c>
      <c r="BS33" s="63"/>
      <c r="BT33" s="60" t="s">
        <v>1814</v>
      </c>
      <c r="BU33" s="63"/>
      <c r="BV33" s="63"/>
      <c r="BW33" s="60"/>
      <c r="BX33" s="63"/>
      <c r="BY33" s="63"/>
      <c r="BZ33" s="59">
        <v>0</v>
      </c>
      <c r="CA33" s="63"/>
      <c r="CB33" s="63"/>
      <c r="CC33" s="63"/>
      <c r="CD33" s="63"/>
      <c r="CE33" s="63"/>
      <c r="CF33" s="63"/>
      <c r="CG33" s="60"/>
      <c r="CH33" s="63"/>
      <c r="CI33" s="63"/>
      <c r="CJ33" s="63"/>
      <c r="CK33" s="63"/>
      <c r="CL33" s="63"/>
      <c r="CM33" s="63"/>
      <c r="CN33" s="59" t="s">
        <v>1815</v>
      </c>
      <c r="CO33" s="59" t="s">
        <v>1496</v>
      </c>
      <c r="CP33" s="61"/>
      <c r="CQ33" s="63"/>
      <c r="CR33" s="59" t="s">
        <v>1588</v>
      </c>
      <c r="CS33" s="63"/>
      <c r="CT33" s="63"/>
      <c r="CU33" s="59" t="s">
        <v>1580</v>
      </c>
      <c r="CV33" s="63"/>
      <c r="CW33" s="63"/>
      <c r="CX33" s="60" t="s">
        <v>1580</v>
      </c>
      <c r="CY33" s="59">
        <v>30</v>
      </c>
      <c r="CZ33" s="63"/>
      <c r="DA33" s="60"/>
      <c r="DB33" s="60">
        <v>0</v>
      </c>
      <c r="DC33" s="60">
        <v>15</v>
      </c>
      <c r="DD33" s="60"/>
      <c r="DE33" s="63"/>
      <c r="DF33" s="59">
        <v>0</v>
      </c>
      <c r="DG33" s="59" t="s">
        <v>1816</v>
      </c>
      <c r="DH33" s="30" t="s">
        <v>1816</v>
      </c>
      <c r="DI33" s="25"/>
      <c r="DJ33" s="25"/>
      <c r="DK33" s="25"/>
      <c r="DL33" s="25"/>
      <c r="DM33" s="23"/>
      <c r="DN33" s="25"/>
      <c r="DO33" s="25"/>
      <c r="DP33" s="27"/>
      <c r="DQ33" s="26"/>
      <c r="DR33" s="26"/>
      <c r="DS33" s="26"/>
      <c r="DT33" s="26"/>
      <c r="DU33" s="24"/>
      <c r="DV33" s="24"/>
      <c r="DW33" s="25"/>
      <c r="DX33" s="24"/>
      <c r="DY33" s="25"/>
      <c r="DZ33" s="24"/>
      <c r="EA33" s="25"/>
      <c r="EB33" s="25"/>
      <c r="EC33" s="25"/>
      <c r="ED33" s="26"/>
      <c r="EE33" s="26"/>
      <c r="EF33" s="24"/>
      <c r="EG33" s="25"/>
      <c r="EH33" s="26"/>
      <c r="EI33" s="25"/>
      <c r="EJ33" s="25"/>
      <c r="EK33" s="25"/>
      <c r="EL33" s="26"/>
      <c r="EM33" s="26"/>
      <c r="EN33" s="25"/>
      <c r="EO33" s="25"/>
      <c r="EP33" s="25"/>
      <c r="EQ33" s="25"/>
      <c r="ER33" s="25"/>
      <c r="ES33" s="26"/>
      <c r="ET33" s="26"/>
      <c r="EU33" s="25"/>
      <c r="EV33" s="27"/>
      <c r="EW33" s="27"/>
      <c r="EX33" s="27"/>
      <c r="EY33" s="27"/>
      <c r="EZ33" s="27"/>
      <c r="FA33" s="27"/>
      <c r="FB33" s="27"/>
      <c r="FC33" s="27"/>
      <c r="FD33" s="27"/>
      <c r="FE33" s="27"/>
      <c r="FF33" s="27"/>
      <c r="FG33" s="27"/>
      <c r="FH33" s="27"/>
      <c r="FI33" s="27"/>
      <c r="FJ33" s="27"/>
      <c r="FK33" s="27"/>
      <c r="FL33" s="27"/>
      <c r="FM33" s="27"/>
      <c r="FN33" s="38"/>
      <c r="FO33" s="38"/>
      <c r="FP33" s="38"/>
      <c r="FQ33" s="38"/>
      <c r="FR33" s="38"/>
      <c r="FS33" s="38"/>
    </row>
    <row r="34" spans="1:175" s="33" customFormat="1" ht="14.25" customHeight="1">
      <c r="A34" s="48" t="s">
        <v>875</v>
      </c>
      <c r="B34" s="48" t="s">
        <v>646</v>
      </c>
      <c r="C34" s="48"/>
      <c r="D34" s="48"/>
      <c r="E34" s="48">
        <v>1</v>
      </c>
      <c r="F34" s="48" t="s">
        <v>876</v>
      </c>
      <c r="G34" s="48" t="s">
        <v>883</v>
      </c>
      <c r="H34" s="49" t="s">
        <v>877</v>
      </c>
      <c r="I34" s="48"/>
      <c r="J34" s="48"/>
      <c r="K34" s="50"/>
      <c r="L34" s="50"/>
      <c r="M34" s="48"/>
      <c r="N34" s="51">
        <v>997666666666667</v>
      </c>
      <c r="O34" s="51">
        <v>102066666666667</v>
      </c>
      <c r="P34" s="50"/>
      <c r="Q34" s="48"/>
      <c r="R34" s="52" t="e">
        <v>#DIV/0!</v>
      </c>
      <c r="S34" s="53">
        <v>40</v>
      </c>
      <c r="T34" s="54" t="s">
        <v>1817</v>
      </c>
      <c r="U34" s="59">
        <v>45</v>
      </c>
      <c r="V34" s="59" t="s">
        <v>2232</v>
      </c>
      <c r="W34" s="59" t="s">
        <v>1818</v>
      </c>
      <c r="X34" s="60" t="s">
        <v>1520</v>
      </c>
      <c r="Y34" s="60" t="s">
        <v>1421</v>
      </c>
      <c r="Z34" s="59">
        <v>1</v>
      </c>
      <c r="AA34" s="60">
        <v>1</v>
      </c>
      <c r="AB34" s="61">
        <v>0</v>
      </c>
      <c r="AC34" s="59" t="s">
        <v>1579</v>
      </c>
      <c r="AD34" s="63" t="s">
        <v>1579</v>
      </c>
      <c r="AE34" s="60"/>
      <c r="AF34" s="60"/>
      <c r="AG34" s="63"/>
      <c r="AH34" s="63"/>
      <c r="AI34" s="63"/>
      <c r="AJ34" s="63"/>
      <c r="AK34" s="59" t="s">
        <v>1819</v>
      </c>
      <c r="AL34" s="60" t="s">
        <v>1820</v>
      </c>
      <c r="AM34" s="63"/>
      <c r="AN34" s="60" t="s">
        <v>1820</v>
      </c>
      <c r="AO34" s="63"/>
      <c r="AP34" s="60"/>
      <c r="AQ34" s="63"/>
      <c r="AR34" s="63"/>
      <c r="AS34" s="63"/>
      <c r="AT34" s="63"/>
      <c r="AU34" s="59" t="s">
        <v>1431</v>
      </c>
      <c r="AV34" s="60" t="s">
        <v>1431</v>
      </c>
      <c r="AW34" s="63"/>
      <c r="AX34" s="63"/>
      <c r="AY34" s="63"/>
      <c r="AZ34" s="63"/>
      <c r="BA34" s="63">
        <v>0</v>
      </c>
      <c r="BB34" s="59" t="s">
        <v>1542</v>
      </c>
      <c r="BC34" s="59">
        <v>39</v>
      </c>
      <c r="BD34" s="59" t="s">
        <v>1434</v>
      </c>
      <c r="BE34" s="60">
        <v>10</v>
      </c>
      <c r="BF34" s="60">
        <v>286666666666667</v>
      </c>
      <c r="BG34" s="60" t="s">
        <v>1821</v>
      </c>
      <c r="BH34" s="60" t="s">
        <v>1822</v>
      </c>
      <c r="BI34" s="59" t="s">
        <v>1674</v>
      </c>
      <c r="BJ34" s="60" t="s">
        <v>1762</v>
      </c>
      <c r="BK34" s="60"/>
      <c r="BL34" s="60"/>
      <c r="BM34" s="63"/>
      <c r="BN34" s="59">
        <v>139</v>
      </c>
      <c r="BO34" s="60">
        <v>369</v>
      </c>
      <c r="BP34" s="60"/>
      <c r="BQ34" s="60">
        <v>0</v>
      </c>
      <c r="BR34" s="60">
        <v>166633333333333</v>
      </c>
      <c r="BS34" s="63"/>
      <c r="BT34" s="60">
        <v>166633333333333</v>
      </c>
      <c r="BU34" s="63"/>
      <c r="BV34" s="63"/>
      <c r="BW34" s="60"/>
      <c r="BX34" s="63"/>
      <c r="BY34" s="63"/>
      <c r="BZ34" s="59">
        <v>0</v>
      </c>
      <c r="CA34" s="63"/>
      <c r="CB34" s="63"/>
      <c r="CC34" s="63"/>
      <c r="CD34" s="63"/>
      <c r="CE34" s="63"/>
      <c r="CF34" s="63"/>
      <c r="CG34" s="60"/>
      <c r="CH34" s="63"/>
      <c r="CI34" s="63"/>
      <c r="CJ34" s="63"/>
      <c r="CK34" s="63"/>
      <c r="CL34" s="63"/>
      <c r="CM34" s="63"/>
      <c r="CN34" s="59" t="s">
        <v>1661</v>
      </c>
      <c r="CO34" s="59" t="s">
        <v>1496</v>
      </c>
      <c r="CP34" s="61"/>
      <c r="CQ34" s="63"/>
      <c r="CR34" s="59" t="s">
        <v>1443</v>
      </c>
      <c r="CS34" s="63"/>
      <c r="CT34" s="63"/>
      <c r="CU34" s="59" t="s">
        <v>1661</v>
      </c>
      <c r="CV34" s="63"/>
      <c r="CW34" s="63"/>
      <c r="CX34" s="60" t="s">
        <v>1823</v>
      </c>
      <c r="CY34" s="59">
        <v>16</v>
      </c>
      <c r="CZ34" s="60"/>
      <c r="DA34" s="60">
        <v>16</v>
      </c>
      <c r="DB34" s="60">
        <v>0</v>
      </c>
      <c r="DC34" s="63"/>
      <c r="DD34" s="63"/>
      <c r="DE34" s="63"/>
      <c r="DF34" s="59">
        <v>0</v>
      </c>
      <c r="DG34" s="59" t="s">
        <v>1447</v>
      </c>
      <c r="DH34" s="30">
        <v>143333333333333</v>
      </c>
      <c r="DI34" s="25"/>
      <c r="DJ34" s="25"/>
      <c r="DK34" s="25"/>
      <c r="DL34" s="25"/>
      <c r="DM34" s="23"/>
      <c r="DN34" s="25"/>
      <c r="DO34" s="25"/>
      <c r="DP34" s="27"/>
      <c r="DQ34" s="26"/>
      <c r="DR34" s="26"/>
      <c r="DS34" s="26"/>
      <c r="DT34" s="26"/>
      <c r="DU34" s="24"/>
      <c r="DV34" s="24"/>
      <c r="DW34" s="25"/>
      <c r="DX34" s="24"/>
      <c r="DY34" s="25"/>
      <c r="DZ34" s="24"/>
      <c r="EA34" s="25"/>
      <c r="EB34" s="25"/>
      <c r="EC34" s="25"/>
      <c r="ED34" s="26"/>
      <c r="EE34" s="26"/>
      <c r="EF34" s="24"/>
      <c r="EG34" s="25"/>
      <c r="EH34" s="26"/>
      <c r="EI34" s="25"/>
      <c r="EJ34" s="25"/>
      <c r="EK34" s="25"/>
      <c r="EL34" s="26"/>
      <c r="EM34" s="26"/>
      <c r="EN34" s="25"/>
      <c r="EO34" s="25"/>
      <c r="EP34" s="25"/>
      <c r="EQ34" s="25"/>
      <c r="ER34" s="25"/>
      <c r="ES34" s="26"/>
      <c r="ET34" s="26"/>
      <c r="EU34" s="25"/>
      <c r="EV34" s="27"/>
      <c r="EW34" s="27"/>
      <c r="EX34" s="27"/>
      <c r="EY34" s="27"/>
      <c r="EZ34" s="27"/>
      <c r="FA34" s="27"/>
      <c r="FB34" s="27"/>
      <c r="FC34" s="27"/>
      <c r="FD34" s="27"/>
      <c r="FE34" s="27"/>
      <c r="FF34" s="27"/>
      <c r="FG34" s="27"/>
      <c r="FH34" s="27"/>
      <c r="FI34" s="27"/>
      <c r="FJ34" s="27"/>
      <c r="FK34" s="27"/>
      <c r="FL34" s="27"/>
      <c r="FM34" s="27"/>
      <c r="FN34" s="38"/>
      <c r="FO34" s="38"/>
      <c r="FP34" s="38"/>
      <c r="FQ34" s="38"/>
      <c r="FR34" s="38"/>
      <c r="FS34" s="38"/>
    </row>
    <row r="35" spans="1:175" s="33" customFormat="1" ht="14.25" customHeight="1">
      <c r="A35" s="48" t="s">
        <v>884</v>
      </c>
      <c r="B35" s="48" t="s">
        <v>646</v>
      </c>
      <c r="C35" s="48"/>
      <c r="D35" s="48"/>
      <c r="E35" s="48">
        <v>1</v>
      </c>
      <c r="F35" s="48" t="s">
        <v>885</v>
      </c>
      <c r="G35" s="48" t="s">
        <v>1302</v>
      </c>
      <c r="H35" s="49" t="s">
        <v>877</v>
      </c>
      <c r="I35" s="48"/>
      <c r="J35" s="48"/>
      <c r="K35" s="50"/>
      <c r="L35" s="50"/>
      <c r="M35" s="48"/>
      <c r="N35" s="51" t="s">
        <v>1824</v>
      </c>
      <c r="O35" s="51" t="s">
        <v>1825</v>
      </c>
      <c r="P35" s="50"/>
      <c r="Q35" s="48"/>
      <c r="R35" s="52" t="e">
        <v>#DIV/0!</v>
      </c>
      <c r="S35" s="53">
        <v>293333333333333</v>
      </c>
      <c r="T35" s="54" t="s">
        <v>1826</v>
      </c>
      <c r="U35" s="59">
        <v>35</v>
      </c>
      <c r="V35" s="59" t="s">
        <v>2228</v>
      </c>
      <c r="W35" s="59" t="s">
        <v>1827</v>
      </c>
      <c r="X35" s="60" t="s">
        <v>1520</v>
      </c>
      <c r="Y35" s="60" t="s">
        <v>1828</v>
      </c>
      <c r="Z35" s="59" t="s">
        <v>1829</v>
      </c>
      <c r="AA35" s="60">
        <v>296666666666667</v>
      </c>
      <c r="AB35" s="61">
        <v>0</v>
      </c>
      <c r="AC35" s="59" t="s">
        <v>1732</v>
      </c>
      <c r="AD35" s="63" t="s">
        <v>1732</v>
      </c>
      <c r="AE35" s="60"/>
      <c r="AF35" s="60"/>
      <c r="AG35" s="63"/>
      <c r="AH35" s="63"/>
      <c r="AI35" s="63"/>
      <c r="AJ35" s="63"/>
      <c r="AK35" s="59" t="s">
        <v>1830</v>
      </c>
      <c r="AL35" s="60">
        <v>373333333333333</v>
      </c>
      <c r="AM35" s="63"/>
      <c r="AN35" s="60">
        <v>373333333333333</v>
      </c>
      <c r="AO35" s="63"/>
      <c r="AP35" s="60"/>
      <c r="AQ35" s="63"/>
      <c r="AR35" s="63"/>
      <c r="AS35" s="63"/>
      <c r="AT35" s="63"/>
      <c r="AU35" s="59" t="s">
        <v>1431</v>
      </c>
      <c r="AV35" s="60" t="s">
        <v>1831</v>
      </c>
      <c r="AW35" s="63"/>
      <c r="AX35" s="63"/>
      <c r="AY35" s="63"/>
      <c r="AZ35" s="63"/>
      <c r="BA35" s="63">
        <v>0</v>
      </c>
      <c r="BB35" s="59" t="s">
        <v>1408</v>
      </c>
      <c r="BC35" s="59">
        <v>90</v>
      </c>
      <c r="BD35" s="59">
        <v>3</v>
      </c>
      <c r="BE35" s="60">
        <v>18</v>
      </c>
      <c r="BF35" s="60">
        <v>463333333333333</v>
      </c>
      <c r="BG35" s="60" t="s">
        <v>1832</v>
      </c>
      <c r="BH35" s="60">
        <v>33</v>
      </c>
      <c r="BI35" s="59" t="s">
        <v>1732</v>
      </c>
      <c r="BJ35" s="60" t="s">
        <v>1734</v>
      </c>
      <c r="BK35" s="60"/>
      <c r="BL35" s="60"/>
      <c r="BM35" s="63"/>
      <c r="BN35" s="59">
        <v>112</v>
      </c>
      <c r="BO35" s="60">
        <v>97</v>
      </c>
      <c r="BP35" s="60"/>
      <c r="BQ35" s="60">
        <v>0</v>
      </c>
      <c r="BR35" s="60">
        <v>134633333333333</v>
      </c>
      <c r="BS35" s="63"/>
      <c r="BT35" s="60">
        <v>134633333333333</v>
      </c>
      <c r="BU35" s="63"/>
      <c r="BV35" s="63"/>
      <c r="BW35" s="60"/>
      <c r="BX35" s="63"/>
      <c r="BY35" s="63"/>
      <c r="BZ35" s="59">
        <v>0</v>
      </c>
      <c r="CA35" s="63"/>
      <c r="CB35" s="63"/>
      <c r="CC35" s="63"/>
      <c r="CD35" s="63"/>
      <c r="CE35" s="63"/>
      <c r="CF35" s="63"/>
      <c r="CG35" s="60"/>
      <c r="CH35" s="63"/>
      <c r="CI35" s="63"/>
      <c r="CJ35" s="63"/>
      <c r="CK35" s="63"/>
      <c r="CL35" s="63"/>
      <c r="CM35" s="63"/>
      <c r="CN35" s="59" t="s">
        <v>1674</v>
      </c>
      <c r="CO35" s="59" t="s">
        <v>1422</v>
      </c>
      <c r="CP35" s="61"/>
      <c r="CQ35" s="63"/>
      <c r="CR35" s="59" t="s">
        <v>1444</v>
      </c>
      <c r="CS35" s="63"/>
      <c r="CT35" s="63"/>
      <c r="CU35" s="59" t="s">
        <v>1420</v>
      </c>
      <c r="CV35" s="63"/>
      <c r="CW35" s="63"/>
      <c r="CX35" s="60" t="s">
        <v>1529</v>
      </c>
      <c r="CY35" s="59">
        <v>36</v>
      </c>
      <c r="CZ35" s="60"/>
      <c r="DA35" s="60">
        <v>36</v>
      </c>
      <c r="DB35" s="60">
        <v>0</v>
      </c>
      <c r="DC35" s="63"/>
      <c r="DD35" s="63"/>
      <c r="DE35" s="63"/>
      <c r="DF35" s="59">
        <v>0</v>
      </c>
      <c r="DG35" s="59" t="s">
        <v>1448</v>
      </c>
      <c r="DH35" s="30">
        <v>166666666666667</v>
      </c>
      <c r="DI35" s="25"/>
      <c r="DJ35" s="25"/>
      <c r="DK35" s="25"/>
      <c r="DL35" s="25"/>
      <c r="DM35" s="23"/>
      <c r="DN35" s="25"/>
      <c r="DO35" s="25"/>
      <c r="DP35" s="27"/>
      <c r="DQ35" s="26"/>
      <c r="DR35" s="26"/>
      <c r="DS35" s="26"/>
      <c r="DT35" s="26"/>
      <c r="DU35" s="24"/>
      <c r="DV35" s="24"/>
      <c r="DW35" s="25"/>
      <c r="DX35" s="24"/>
      <c r="DY35" s="25"/>
      <c r="DZ35" s="24"/>
      <c r="EA35" s="25"/>
      <c r="EB35" s="25"/>
      <c r="EC35" s="25"/>
      <c r="ED35" s="26"/>
      <c r="EE35" s="26"/>
      <c r="EF35" s="24"/>
      <c r="EG35" s="25"/>
      <c r="EH35" s="26"/>
      <c r="EI35" s="25"/>
      <c r="EJ35" s="25"/>
      <c r="EK35" s="25"/>
      <c r="EL35" s="26"/>
      <c r="EM35" s="26"/>
      <c r="EN35" s="25"/>
      <c r="EO35" s="25"/>
      <c r="EP35" s="25"/>
      <c r="EQ35" s="25"/>
      <c r="ER35" s="25"/>
      <c r="ES35" s="26"/>
      <c r="ET35" s="26"/>
      <c r="EU35" s="25"/>
      <c r="EV35" s="27"/>
      <c r="EW35" s="27"/>
      <c r="EX35" s="27"/>
      <c r="EY35" s="27"/>
      <c r="EZ35" s="27"/>
      <c r="FA35" s="27"/>
      <c r="FB35" s="27"/>
      <c r="FC35" s="27"/>
      <c r="FD35" s="27"/>
      <c r="FE35" s="27"/>
      <c r="FF35" s="27"/>
      <c r="FG35" s="27"/>
      <c r="FH35" s="27"/>
      <c r="FI35" s="27"/>
      <c r="FJ35" s="27"/>
      <c r="FK35" s="27"/>
      <c r="FL35" s="27"/>
      <c r="FM35" s="27"/>
      <c r="FN35" s="38"/>
      <c r="FO35" s="38"/>
      <c r="FP35" s="38"/>
      <c r="FQ35" s="38"/>
      <c r="FR35" s="38"/>
      <c r="FS35" s="38"/>
    </row>
    <row r="36" spans="1:175" s="33" customFormat="1" ht="14.25" customHeight="1">
      <c r="A36" s="48" t="s">
        <v>892</v>
      </c>
      <c r="B36" s="48" t="s">
        <v>646</v>
      </c>
      <c r="C36" s="48"/>
      <c r="D36" s="48"/>
      <c r="E36" s="48">
        <v>1</v>
      </c>
      <c r="F36" s="48" t="s">
        <v>893</v>
      </c>
      <c r="G36" s="48" t="s">
        <v>894</v>
      </c>
      <c r="H36" s="49" t="s">
        <v>1833</v>
      </c>
      <c r="I36" s="48"/>
      <c r="J36" s="48"/>
      <c r="K36" s="50"/>
      <c r="L36" s="50"/>
      <c r="M36" s="48"/>
      <c r="N36" s="51">
        <v>100.00000000000001</v>
      </c>
      <c r="O36" s="51">
        <v>100</v>
      </c>
      <c r="P36" s="50"/>
      <c r="Q36" s="48"/>
      <c r="R36" s="52" t="e">
        <v>#DIV/0!</v>
      </c>
      <c r="S36" s="53" t="s">
        <v>1723</v>
      </c>
      <c r="T36" s="54" t="s">
        <v>1834</v>
      </c>
      <c r="U36" s="59">
        <v>57</v>
      </c>
      <c r="V36" s="59" t="s">
        <v>2233</v>
      </c>
      <c r="W36" s="59" t="s">
        <v>1835</v>
      </c>
      <c r="X36" s="60" t="s">
        <v>1520</v>
      </c>
      <c r="Y36" s="60" t="s">
        <v>1790</v>
      </c>
      <c r="Z36" s="59" t="s">
        <v>1662</v>
      </c>
      <c r="AA36" s="60" t="s">
        <v>1662</v>
      </c>
      <c r="AB36" s="61">
        <v>0</v>
      </c>
      <c r="AC36" s="59" t="s">
        <v>1512</v>
      </c>
      <c r="AD36" s="63" t="s">
        <v>1512</v>
      </c>
      <c r="AE36" s="60"/>
      <c r="AF36" s="60"/>
      <c r="AG36" s="63"/>
      <c r="AH36" s="63"/>
      <c r="AI36" s="63"/>
      <c r="AJ36" s="63"/>
      <c r="AK36" s="59" t="s">
        <v>1836</v>
      </c>
      <c r="AL36" s="60" t="s">
        <v>1837</v>
      </c>
      <c r="AM36" s="63"/>
      <c r="AN36" s="60" t="s">
        <v>1837</v>
      </c>
      <c r="AO36" s="63"/>
      <c r="AP36" s="60"/>
      <c r="AQ36" s="63"/>
      <c r="AR36" s="63"/>
      <c r="AS36" s="63"/>
      <c r="AT36" s="63"/>
      <c r="AU36" s="59" t="s">
        <v>1838</v>
      </c>
      <c r="AV36" s="60" t="s">
        <v>1838</v>
      </c>
      <c r="AW36" s="63"/>
      <c r="AX36" s="63"/>
      <c r="AY36" s="63"/>
      <c r="AZ36" s="63"/>
      <c r="BA36" s="63">
        <v>0</v>
      </c>
      <c r="BB36" s="59" t="s">
        <v>1719</v>
      </c>
      <c r="BC36" s="59">
        <v>16</v>
      </c>
      <c r="BD36" s="59" t="s">
        <v>1719</v>
      </c>
      <c r="BE36" s="60">
        <v>12</v>
      </c>
      <c r="BF36" s="60">
        <v>83</v>
      </c>
      <c r="BG36" s="60">
        <v>419</v>
      </c>
      <c r="BH36" s="60" t="s">
        <v>1839</v>
      </c>
      <c r="BI36" s="59" t="s">
        <v>1674</v>
      </c>
      <c r="BJ36" s="60" t="s">
        <v>1734</v>
      </c>
      <c r="BK36" s="60"/>
      <c r="BL36" s="60"/>
      <c r="BM36" s="63"/>
      <c r="BN36" s="59">
        <v>81</v>
      </c>
      <c r="BO36" s="60">
        <v>48</v>
      </c>
      <c r="BP36" s="60"/>
      <c r="BQ36" s="60">
        <v>0</v>
      </c>
      <c r="BR36" s="60" t="s">
        <v>1840</v>
      </c>
      <c r="BS36" s="63"/>
      <c r="BT36" s="60" t="s">
        <v>1840</v>
      </c>
      <c r="BU36" s="63"/>
      <c r="BV36" s="63"/>
      <c r="BW36" s="60"/>
      <c r="BX36" s="63"/>
      <c r="BY36" s="63"/>
      <c r="BZ36" s="59">
        <v>0</v>
      </c>
      <c r="CA36" s="63"/>
      <c r="CB36" s="63"/>
      <c r="CC36" s="63"/>
      <c r="CD36" s="63"/>
      <c r="CE36" s="63"/>
      <c r="CF36" s="63"/>
      <c r="CG36" s="60"/>
      <c r="CH36" s="63"/>
      <c r="CI36" s="63"/>
      <c r="CJ36" s="63"/>
      <c r="CK36" s="63"/>
      <c r="CL36" s="63"/>
      <c r="CM36" s="63"/>
      <c r="CN36" s="59" t="s">
        <v>1413</v>
      </c>
      <c r="CO36" s="59" t="s">
        <v>1674</v>
      </c>
      <c r="CP36" s="61"/>
      <c r="CQ36" s="63"/>
      <c r="CR36" s="59" t="s">
        <v>1445</v>
      </c>
      <c r="CS36" s="63"/>
      <c r="CT36" s="63"/>
      <c r="CU36" s="59" t="s">
        <v>1420</v>
      </c>
      <c r="CV36" s="63"/>
      <c r="CW36" s="63"/>
      <c r="CX36" s="60" t="s">
        <v>1529</v>
      </c>
      <c r="CY36" s="59">
        <v>23</v>
      </c>
      <c r="CZ36" s="60"/>
      <c r="DA36" s="60">
        <v>18</v>
      </c>
      <c r="DB36" s="60">
        <v>0</v>
      </c>
      <c r="DC36" s="63">
        <v>23</v>
      </c>
      <c r="DD36" s="63">
        <v>23</v>
      </c>
      <c r="DE36" s="63"/>
      <c r="DF36" s="59">
        <v>0</v>
      </c>
      <c r="DG36" s="59" t="s">
        <v>1841</v>
      </c>
      <c r="DH36" s="30" t="s">
        <v>1841</v>
      </c>
      <c r="DI36" s="25"/>
      <c r="DJ36" s="25"/>
      <c r="DK36" s="25"/>
      <c r="DL36" s="25"/>
      <c r="DM36" s="23"/>
      <c r="DN36" s="25"/>
      <c r="DO36" s="25"/>
      <c r="DP36" s="27"/>
      <c r="DQ36" s="26"/>
      <c r="DR36" s="26"/>
      <c r="DS36" s="26"/>
      <c r="DT36" s="26"/>
      <c r="DU36" s="24"/>
      <c r="DV36" s="24"/>
      <c r="DW36" s="25"/>
      <c r="DX36" s="24"/>
      <c r="DY36" s="25"/>
      <c r="DZ36" s="24"/>
      <c r="EA36" s="25"/>
      <c r="EB36" s="25"/>
      <c r="EC36" s="25"/>
      <c r="ED36" s="26"/>
      <c r="EE36" s="26"/>
      <c r="EF36" s="24"/>
      <c r="EG36" s="25"/>
      <c r="EH36" s="26"/>
      <c r="EI36" s="25"/>
      <c r="EJ36" s="25"/>
      <c r="EK36" s="25"/>
      <c r="EL36" s="26"/>
      <c r="EM36" s="26"/>
      <c r="EN36" s="25"/>
      <c r="EO36" s="25"/>
      <c r="EP36" s="25"/>
      <c r="EQ36" s="25"/>
      <c r="ER36" s="25"/>
      <c r="ES36" s="26"/>
      <c r="ET36" s="26"/>
      <c r="EU36" s="25"/>
      <c r="EV36" s="27"/>
      <c r="EW36" s="27"/>
      <c r="EX36" s="27"/>
      <c r="EY36" s="27"/>
      <c r="EZ36" s="27"/>
      <c r="FA36" s="27"/>
      <c r="FB36" s="27"/>
      <c r="FC36" s="27"/>
      <c r="FD36" s="27"/>
      <c r="FE36" s="27"/>
      <c r="FF36" s="27"/>
      <c r="FG36" s="27"/>
      <c r="FH36" s="27"/>
      <c r="FI36" s="27"/>
      <c r="FJ36" s="27"/>
      <c r="FK36" s="27"/>
      <c r="FL36" s="27"/>
      <c r="FM36" s="27"/>
      <c r="FN36" s="38"/>
      <c r="FO36" s="38"/>
      <c r="FP36" s="38"/>
      <c r="FQ36" s="38"/>
      <c r="FR36" s="38"/>
      <c r="FS36" s="38"/>
    </row>
    <row r="37" spans="1:175" s="33" customFormat="1" ht="14.25" customHeight="1">
      <c r="A37" s="48" t="s">
        <v>899</v>
      </c>
      <c r="B37" s="48" t="s">
        <v>646</v>
      </c>
      <c r="C37" s="48"/>
      <c r="D37" s="48"/>
      <c r="E37" s="48">
        <v>1</v>
      </c>
      <c r="F37" s="48" t="s">
        <v>900</v>
      </c>
      <c r="G37" s="48" t="s">
        <v>1303</v>
      </c>
      <c r="H37" s="49" t="s">
        <v>1842</v>
      </c>
      <c r="I37" s="48"/>
      <c r="J37" s="48"/>
      <c r="K37" s="50"/>
      <c r="L37" s="50"/>
      <c r="M37" s="48"/>
      <c r="N37" s="51" t="s">
        <v>1395</v>
      </c>
      <c r="O37" s="51" t="s">
        <v>1843</v>
      </c>
      <c r="P37" s="50"/>
      <c r="Q37" s="48"/>
      <c r="R37" s="52" t="e">
        <v>#DIV/0!</v>
      </c>
      <c r="S37" s="53">
        <v>67</v>
      </c>
      <c r="T37" s="54" t="s">
        <v>1844</v>
      </c>
      <c r="U37" s="72">
        <v>75</v>
      </c>
      <c r="V37" s="72" t="s">
        <v>2234</v>
      </c>
      <c r="W37" s="72" t="s">
        <v>1845</v>
      </c>
      <c r="X37" s="60" t="s">
        <v>1520</v>
      </c>
      <c r="Y37" s="60" t="s">
        <v>1846</v>
      </c>
      <c r="Z37" s="72" t="s">
        <v>1562</v>
      </c>
      <c r="AA37" s="60" t="s">
        <v>1562</v>
      </c>
      <c r="AB37" s="61">
        <v>0</v>
      </c>
      <c r="AC37" s="72" t="s">
        <v>1552</v>
      </c>
      <c r="AD37" s="63" t="s">
        <v>1552</v>
      </c>
      <c r="AE37" s="60"/>
      <c r="AF37" s="60"/>
      <c r="AG37" s="63"/>
      <c r="AH37" s="63"/>
      <c r="AI37" s="63"/>
      <c r="AJ37" s="63"/>
      <c r="AK37" s="72" t="s">
        <v>1512</v>
      </c>
      <c r="AL37" s="60" t="s">
        <v>1847</v>
      </c>
      <c r="AM37" s="63"/>
      <c r="AN37" s="60" t="s">
        <v>1847</v>
      </c>
      <c r="AO37" s="63"/>
      <c r="AP37" s="60"/>
      <c r="AQ37" s="63"/>
      <c r="AR37" s="63"/>
      <c r="AS37" s="63"/>
      <c r="AT37" s="63"/>
      <c r="AU37" s="72" t="s">
        <v>1848</v>
      </c>
      <c r="AV37" s="60" t="s">
        <v>1848</v>
      </c>
      <c r="AW37" s="63"/>
      <c r="AX37" s="63"/>
      <c r="AY37" s="63"/>
      <c r="AZ37" s="63"/>
      <c r="BA37" s="63">
        <v>0</v>
      </c>
      <c r="BB37" s="72" t="s">
        <v>1456</v>
      </c>
      <c r="BC37" s="72">
        <v>41</v>
      </c>
      <c r="BD37" s="72" t="s">
        <v>1647</v>
      </c>
      <c r="BE37" s="60"/>
      <c r="BF37" s="60">
        <v>171</v>
      </c>
      <c r="BG37" s="60">
        <v>438</v>
      </c>
      <c r="BH37" s="60">
        <v>42</v>
      </c>
      <c r="BI37" s="72" t="s">
        <v>1552</v>
      </c>
      <c r="BJ37" s="60" t="s">
        <v>1661</v>
      </c>
      <c r="BK37" s="60"/>
      <c r="BL37" s="60"/>
      <c r="BM37" s="63"/>
      <c r="BN37" s="72">
        <v>108</v>
      </c>
      <c r="BO37" s="63"/>
      <c r="BP37" s="60"/>
      <c r="BQ37" s="60">
        <v>0</v>
      </c>
      <c r="BR37" s="60">
        <v>1297</v>
      </c>
      <c r="BS37" s="63"/>
      <c r="BT37" s="60">
        <v>1297</v>
      </c>
      <c r="BU37" s="63"/>
      <c r="BV37" s="63"/>
      <c r="BW37" s="60"/>
      <c r="BX37" s="63"/>
      <c r="BY37" s="63"/>
      <c r="BZ37" s="72">
        <v>0</v>
      </c>
      <c r="CA37" s="63"/>
      <c r="CB37" s="63"/>
      <c r="CC37" s="63"/>
      <c r="CD37" s="63"/>
      <c r="CE37" s="63"/>
      <c r="CF37" s="63"/>
      <c r="CG37" s="60"/>
      <c r="CH37" s="63"/>
      <c r="CI37" s="63"/>
      <c r="CJ37" s="63"/>
      <c r="CK37" s="63"/>
      <c r="CL37" s="63"/>
      <c r="CM37" s="63"/>
      <c r="CN37" s="72" t="s">
        <v>1433</v>
      </c>
      <c r="CO37" s="72" t="s">
        <v>1691</v>
      </c>
      <c r="CP37" s="61"/>
      <c r="CQ37" s="63"/>
      <c r="CR37" s="72" t="s">
        <v>1405</v>
      </c>
      <c r="CS37" s="63"/>
      <c r="CT37" s="63"/>
      <c r="CU37" s="72" t="s">
        <v>1495</v>
      </c>
      <c r="CV37" s="63"/>
      <c r="CW37" s="63"/>
      <c r="CX37" s="63"/>
      <c r="CY37" s="72" t="s">
        <v>1500</v>
      </c>
      <c r="CZ37" s="63"/>
      <c r="DA37" s="63"/>
      <c r="DB37" s="63"/>
      <c r="DC37" s="63"/>
      <c r="DD37" s="63"/>
      <c r="DE37" s="63"/>
      <c r="DF37" s="72" t="s">
        <v>1469</v>
      </c>
      <c r="DG37" s="72">
        <v>47</v>
      </c>
      <c r="DH37" s="30">
        <v>47</v>
      </c>
      <c r="DI37" s="25"/>
      <c r="DJ37" s="25"/>
      <c r="DK37" s="25"/>
      <c r="DL37" s="25"/>
      <c r="DM37" s="23"/>
      <c r="DN37" s="25"/>
      <c r="DO37" s="25"/>
      <c r="DP37" s="27"/>
      <c r="DQ37" s="26"/>
      <c r="DR37" s="26"/>
      <c r="DS37" s="26"/>
      <c r="DT37" s="26"/>
      <c r="DU37" s="24"/>
      <c r="DV37" s="24"/>
      <c r="DW37" s="25"/>
      <c r="DX37" s="24"/>
      <c r="DY37" s="25"/>
      <c r="DZ37" s="24"/>
      <c r="EA37" s="25"/>
      <c r="EB37" s="25"/>
      <c r="EC37" s="25"/>
      <c r="ED37" s="26"/>
      <c r="EE37" s="26"/>
      <c r="EF37" s="24"/>
      <c r="EG37" s="25"/>
      <c r="EH37" s="26"/>
      <c r="EI37" s="25"/>
      <c r="EJ37" s="25"/>
      <c r="EK37" s="25"/>
      <c r="EL37" s="26"/>
      <c r="EM37" s="26"/>
      <c r="EN37" s="25"/>
      <c r="EO37" s="25"/>
      <c r="EP37" s="25"/>
      <c r="EQ37" s="25"/>
      <c r="ER37" s="25"/>
      <c r="ES37" s="26"/>
      <c r="ET37" s="26"/>
      <c r="EU37" s="25"/>
      <c r="EV37" s="27"/>
      <c r="EW37" s="27"/>
      <c r="EX37" s="27"/>
      <c r="EY37" s="27"/>
      <c r="EZ37" s="27"/>
      <c r="FA37" s="27"/>
      <c r="FB37" s="27"/>
      <c r="FC37" s="27"/>
      <c r="FD37" s="27"/>
      <c r="FE37" s="27"/>
      <c r="FF37" s="27"/>
      <c r="FG37" s="27"/>
      <c r="FH37" s="27"/>
      <c r="FI37" s="27"/>
      <c r="FJ37" s="27"/>
      <c r="FK37" s="27"/>
      <c r="FL37" s="27"/>
      <c r="FM37" s="27"/>
      <c r="FN37" s="38"/>
      <c r="FO37" s="38"/>
      <c r="FP37" s="38"/>
      <c r="FQ37" s="38"/>
      <c r="FR37" s="38"/>
      <c r="FS37" s="38"/>
    </row>
    <row r="38" spans="1:175" s="33" customFormat="1" ht="14.25" customHeight="1">
      <c r="A38" s="48" t="s">
        <v>904</v>
      </c>
      <c r="B38" s="48" t="s">
        <v>646</v>
      </c>
      <c r="C38" s="48"/>
      <c r="D38" s="48"/>
      <c r="E38" s="48">
        <v>1</v>
      </c>
      <c r="F38" s="48" t="s">
        <v>905</v>
      </c>
      <c r="G38" s="48" t="s">
        <v>906</v>
      </c>
      <c r="H38" s="49" t="s">
        <v>907</v>
      </c>
      <c r="I38" s="48"/>
      <c r="J38" s="48"/>
      <c r="K38" s="50"/>
      <c r="L38" s="50"/>
      <c r="M38" s="48"/>
      <c r="N38" s="51">
        <v>100</v>
      </c>
      <c r="O38" s="51">
        <v>100</v>
      </c>
      <c r="P38" s="50"/>
      <c r="Q38" s="48"/>
      <c r="R38" s="52" t="e">
        <v>#DIV/0!</v>
      </c>
      <c r="S38" s="53">
        <v>137</v>
      </c>
      <c r="T38" s="54" t="s">
        <v>1849</v>
      </c>
      <c r="U38" s="72">
        <v>137</v>
      </c>
      <c r="V38" s="72" t="s">
        <v>2235</v>
      </c>
      <c r="W38" s="72" t="s">
        <v>1850</v>
      </c>
      <c r="X38" s="60" t="s">
        <v>1520</v>
      </c>
      <c r="Y38" s="60" t="s">
        <v>1700</v>
      </c>
      <c r="Z38" s="72" t="s">
        <v>1767</v>
      </c>
      <c r="AA38" s="60" t="s">
        <v>1767</v>
      </c>
      <c r="AB38" s="61">
        <v>0</v>
      </c>
      <c r="AC38" s="72" t="s">
        <v>1460</v>
      </c>
      <c r="AD38" s="63" t="s">
        <v>1460</v>
      </c>
      <c r="AE38" s="60"/>
      <c r="AF38" s="60"/>
      <c r="AG38" s="63"/>
      <c r="AH38" s="63"/>
      <c r="AI38" s="63"/>
      <c r="AJ38" s="63"/>
      <c r="AK38" s="72" t="s">
        <v>2161</v>
      </c>
      <c r="AL38" s="62" t="s">
        <v>1851</v>
      </c>
      <c r="AM38" s="77"/>
      <c r="AN38" s="62" t="s">
        <v>1851</v>
      </c>
      <c r="AO38" s="77"/>
      <c r="AP38" s="62"/>
      <c r="AQ38" s="77"/>
      <c r="AR38" s="77"/>
      <c r="AS38" s="77"/>
      <c r="AT38" s="77"/>
      <c r="AU38" s="72" t="s">
        <v>1836</v>
      </c>
      <c r="AV38" s="60"/>
      <c r="AW38" s="63"/>
      <c r="AX38" s="63"/>
      <c r="AY38" s="63"/>
      <c r="AZ38" s="63"/>
      <c r="BA38" s="63">
        <v>0</v>
      </c>
      <c r="BB38" s="72" t="s">
        <v>1660</v>
      </c>
      <c r="BC38" s="72">
        <v>1029</v>
      </c>
      <c r="BD38" s="72" t="s">
        <v>1457</v>
      </c>
      <c r="BE38" s="60"/>
      <c r="BF38" s="60">
        <v>35</v>
      </c>
      <c r="BG38" s="60">
        <v>352</v>
      </c>
      <c r="BH38" s="60">
        <v>23</v>
      </c>
      <c r="BI38" s="72" t="s">
        <v>1552</v>
      </c>
      <c r="BJ38" s="60" t="s">
        <v>1852</v>
      </c>
      <c r="BK38" s="60"/>
      <c r="BL38" s="60"/>
      <c r="BM38" s="63"/>
      <c r="BN38" s="72">
        <v>110</v>
      </c>
      <c r="BO38" s="63"/>
      <c r="BP38" s="60"/>
      <c r="BQ38" s="60">
        <v>0</v>
      </c>
      <c r="BR38" s="60">
        <v>1321</v>
      </c>
      <c r="BS38" s="63"/>
      <c r="BT38" s="60">
        <v>1321</v>
      </c>
      <c r="BU38" s="63"/>
      <c r="BV38" s="63"/>
      <c r="BW38" s="60"/>
      <c r="BX38" s="63"/>
      <c r="BY38" s="63"/>
      <c r="BZ38" s="72">
        <v>0</v>
      </c>
      <c r="CA38" s="63"/>
      <c r="CB38" s="63"/>
      <c r="CC38" s="63"/>
      <c r="CD38" s="63"/>
      <c r="CE38" s="63"/>
      <c r="CF38" s="63"/>
      <c r="CG38" s="60"/>
      <c r="CH38" s="63"/>
      <c r="CI38" s="63"/>
      <c r="CJ38" s="63"/>
      <c r="CK38" s="63"/>
      <c r="CL38" s="63"/>
      <c r="CM38" s="63"/>
      <c r="CN38" s="72" t="s">
        <v>1595</v>
      </c>
      <c r="CO38" s="72">
        <v>0</v>
      </c>
      <c r="CP38" s="61"/>
      <c r="CQ38" s="63"/>
      <c r="CR38" s="72">
        <v>1</v>
      </c>
      <c r="CS38" s="63"/>
      <c r="CT38" s="63"/>
      <c r="CU38" s="72" t="s">
        <v>1496</v>
      </c>
      <c r="CV38" s="63"/>
      <c r="CW38" s="63"/>
      <c r="CX38" s="63"/>
      <c r="CY38" s="72" t="s">
        <v>1501</v>
      </c>
      <c r="CZ38" s="63"/>
      <c r="DA38" s="63"/>
      <c r="DB38" s="63"/>
      <c r="DC38" s="63"/>
      <c r="DD38" s="63"/>
      <c r="DE38" s="63"/>
      <c r="DF38" s="72" t="s">
        <v>1469</v>
      </c>
      <c r="DG38" s="72">
        <v>20</v>
      </c>
      <c r="DH38" s="30">
        <v>20</v>
      </c>
      <c r="DI38" s="25"/>
      <c r="DJ38" s="25"/>
      <c r="DK38" s="25"/>
      <c r="DL38" s="25"/>
      <c r="DM38" s="23"/>
      <c r="DN38" s="25"/>
      <c r="DO38" s="25"/>
      <c r="DP38" s="27"/>
      <c r="DQ38" s="26"/>
      <c r="DR38" s="26"/>
      <c r="DS38" s="26"/>
      <c r="DT38" s="26"/>
      <c r="DU38" s="24"/>
      <c r="DV38" s="24"/>
      <c r="DW38" s="25"/>
      <c r="DX38" s="24"/>
      <c r="DY38" s="25"/>
      <c r="DZ38" s="24"/>
      <c r="EA38" s="25"/>
      <c r="EB38" s="25"/>
      <c r="EC38" s="25"/>
      <c r="ED38" s="26"/>
      <c r="EE38" s="26"/>
      <c r="EF38" s="24"/>
      <c r="EG38" s="25"/>
      <c r="EH38" s="26"/>
      <c r="EI38" s="25"/>
      <c r="EJ38" s="25"/>
      <c r="EK38" s="25"/>
      <c r="EL38" s="26"/>
      <c r="EM38" s="26"/>
      <c r="EN38" s="25"/>
      <c r="EO38" s="25"/>
      <c r="EP38" s="25"/>
      <c r="EQ38" s="25"/>
      <c r="ER38" s="25"/>
      <c r="ES38" s="26"/>
      <c r="ET38" s="26"/>
      <c r="EU38" s="25"/>
      <c r="EV38" s="27"/>
      <c r="EW38" s="27"/>
      <c r="EX38" s="27"/>
      <c r="EY38" s="27"/>
      <c r="EZ38" s="27"/>
      <c r="FA38" s="27"/>
      <c r="FB38" s="27"/>
      <c r="FC38" s="27"/>
      <c r="FD38" s="27"/>
      <c r="FE38" s="27"/>
      <c r="FF38" s="27"/>
      <c r="FG38" s="27"/>
      <c r="FH38" s="27"/>
      <c r="FI38" s="27"/>
      <c r="FJ38" s="27"/>
      <c r="FK38" s="27"/>
      <c r="FL38" s="27"/>
      <c r="FM38" s="27"/>
      <c r="FN38" s="38"/>
      <c r="FO38" s="38"/>
      <c r="FP38" s="38"/>
      <c r="FQ38" s="38"/>
      <c r="FR38" s="38"/>
      <c r="FS38" s="38"/>
    </row>
    <row r="39" spans="1:175" s="33" customFormat="1" ht="14.25" customHeight="1">
      <c r="A39" s="48" t="s">
        <v>909</v>
      </c>
      <c r="B39" s="48" t="s">
        <v>646</v>
      </c>
      <c r="C39" s="48"/>
      <c r="D39" s="48"/>
      <c r="E39" s="48">
        <v>1</v>
      </c>
      <c r="F39" s="48" t="s">
        <v>910</v>
      </c>
      <c r="G39" s="48" t="s">
        <v>1249</v>
      </c>
      <c r="H39" s="49" t="s">
        <v>911</v>
      </c>
      <c r="I39" s="48"/>
      <c r="J39" s="48"/>
      <c r="K39" s="50"/>
      <c r="L39" s="50"/>
      <c r="M39" s="48"/>
      <c r="N39" s="51" t="s">
        <v>1853</v>
      </c>
      <c r="O39" s="51" t="s">
        <v>1854</v>
      </c>
      <c r="P39" s="50"/>
      <c r="Q39" s="48"/>
      <c r="R39" s="52" t="e">
        <v>#DIV/0!</v>
      </c>
      <c r="S39" s="53">
        <v>35</v>
      </c>
      <c r="T39" s="54" t="s">
        <v>1855</v>
      </c>
      <c r="U39" s="59">
        <v>39</v>
      </c>
      <c r="V39" s="59" t="s">
        <v>2236</v>
      </c>
      <c r="W39" s="59">
        <v>91</v>
      </c>
      <c r="X39" s="60" t="s">
        <v>1520</v>
      </c>
      <c r="Y39" s="60" t="s">
        <v>1856</v>
      </c>
      <c r="Z39" s="59" t="s">
        <v>1445</v>
      </c>
      <c r="AA39" s="60" t="s">
        <v>1445</v>
      </c>
      <c r="AB39" s="61">
        <v>0</v>
      </c>
      <c r="AC39" s="59" t="s">
        <v>1481</v>
      </c>
      <c r="AD39" s="63" t="s">
        <v>1481</v>
      </c>
      <c r="AE39" s="60"/>
      <c r="AF39" s="60"/>
      <c r="AG39" s="63"/>
      <c r="AH39" s="63"/>
      <c r="AI39" s="63"/>
      <c r="AJ39" s="63"/>
      <c r="AK39" s="59" t="s">
        <v>1857</v>
      </c>
      <c r="AL39" s="60" t="s">
        <v>1858</v>
      </c>
      <c r="AM39" s="63"/>
      <c r="AN39" s="60" t="s">
        <v>1858</v>
      </c>
      <c r="AO39" s="63"/>
      <c r="AP39" s="60"/>
      <c r="AQ39" s="63"/>
      <c r="AR39" s="63"/>
      <c r="AS39" s="63"/>
      <c r="AT39" s="63"/>
      <c r="AU39" s="59">
        <v>2</v>
      </c>
      <c r="AV39" s="60" t="s">
        <v>1683</v>
      </c>
      <c r="AW39" s="63"/>
      <c r="AX39" s="63"/>
      <c r="AY39" s="63"/>
      <c r="AZ39" s="63"/>
      <c r="BA39" s="63">
        <v>0</v>
      </c>
      <c r="BB39" s="59" t="s">
        <v>1509</v>
      </c>
      <c r="BC39" s="59">
        <v>84</v>
      </c>
      <c r="BD39" s="59" t="s">
        <v>1859</v>
      </c>
      <c r="BE39" s="60"/>
      <c r="BF39" s="60">
        <v>33</v>
      </c>
      <c r="BG39" s="60">
        <v>180</v>
      </c>
      <c r="BH39" s="60">
        <v>4</v>
      </c>
      <c r="BI39" s="59" t="s">
        <v>1595</v>
      </c>
      <c r="BJ39" s="60" t="s">
        <v>1734</v>
      </c>
      <c r="BK39" s="60"/>
      <c r="BL39" s="60"/>
      <c r="BM39" s="63"/>
      <c r="BN39" s="59">
        <v>95</v>
      </c>
      <c r="BO39" s="60"/>
      <c r="BP39" s="60"/>
      <c r="BQ39" s="60">
        <v>0</v>
      </c>
      <c r="BR39" s="60">
        <v>1134</v>
      </c>
      <c r="BS39" s="63"/>
      <c r="BT39" s="60">
        <v>1134</v>
      </c>
      <c r="BU39" s="63"/>
      <c r="BV39" s="63"/>
      <c r="BW39" s="60"/>
      <c r="BX39" s="63"/>
      <c r="BY39" s="63"/>
      <c r="BZ39" s="59">
        <v>0</v>
      </c>
      <c r="CA39" s="63"/>
      <c r="CB39" s="63"/>
      <c r="CC39" s="63"/>
      <c r="CD39" s="63"/>
      <c r="CE39" s="63"/>
      <c r="CF39" s="63"/>
      <c r="CG39" s="60"/>
      <c r="CH39" s="63"/>
      <c r="CI39" s="63"/>
      <c r="CJ39" s="63"/>
      <c r="CK39" s="63"/>
      <c r="CL39" s="63"/>
      <c r="CM39" s="63"/>
      <c r="CN39" s="59" t="s">
        <v>1703</v>
      </c>
      <c r="CO39" s="59" t="s">
        <v>1409</v>
      </c>
      <c r="CP39" s="61"/>
      <c r="CQ39" s="63"/>
      <c r="CR39" s="59" t="s">
        <v>1425</v>
      </c>
      <c r="CS39" s="63"/>
      <c r="CT39" s="63"/>
      <c r="CU39" s="59" t="s">
        <v>1749</v>
      </c>
      <c r="CV39" s="63"/>
      <c r="CW39" s="63"/>
      <c r="CX39" s="60"/>
      <c r="CY39" s="59">
        <v>30</v>
      </c>
      <c r="CZ39" s="60"/>
      <c r="DA39" s="60"/>
      <c r="DB39" s="60"/>
      <c r="DC39" s="63"/>
      <c r="DD39" s="63"/>
      <c r="DE39" s="63"/>
      <c r="DF39" s="59">
        <v>0</v>
      </c>
      <c r="DG39" s="59" t="s">
        <v>1816</v>
      </c>
      <c r="DH39" s="30" t="s">
        <v>1816</v>
      </c>
      <c r="DI39" s="25"/>
      <c r="DJ39" s="25"/>
      <c r="DK39" s="25"/>
      <c r="DL39" s="25"/>
      <c r="DM39" s="23"/>
      <c r="DN39" s="25"/>
      <c r="DO39" s="25"/>
      <c r="DP39" s="27"/>
      <c r="DQ39" s="26"/>
      <c r="DR39" s="26"/>
      <c r="DS39" s="26"/>
      <c r="DT39" s="26"/>
      <c r="DU39" s="24"/>
      <c r="DV39" s="24"/>
      <c r="DW39" s="25"/>
      <c r="DX39" s="24"/>
      <c r="DY39" s="25"/>
      <c r="DZ39" s="24"/>
      <c r="EA39" s="25"/>
      <c r="EB39" s="25"/>
      <c r="EC39" s="25"/>
      <c r="ED39" s="26"/>
      <c r="EE39" s="26"/>
      <c r="EF39" s="24"/>
      <c r="EG39" s="25"/>
      <c r="EH39" s="26"/>
      <c r="EI39" s="25"/>
      <c r="EJ39" s="25"/>
      <c r="EK39" s="25"/>
      <c r="EL39" s="26"/>
      <c r="EM39" s="26"/>
      <c r="EN39" s="25"/>
      <c r="EO39" s="25"/>
      <c r="EP39" s="25"/>
      <c r="EQ39" s="25"/>
      <c r="ER39" s="25"/>
      <c r="ES39" s="26"/>
      <c r="ET39" s="26"/>
      <c r="EU39" s="25"/>
      <c r="EV39" s="27"/>
      <c r="EW39" s="27"/>
      <c r="EX39" s="27"/>
      <c r="EY39" s="27"/>
      <c r="EZ39" s="27"/>
      <c r="FA39" s="27"/>
      <c r="FB39" s="27"/>
      <c r="FC39" s="27"/>
      <c r="FD39" s="27"/>
      <c r="FE39" s="27"/>
      <c r="FF39" s="27"/>
      <c r="FG39" s="27"/>
      <c r="FH39" s="27"/>
      <c r="FI39" s="27"/>
      <c r="FJ39" s="27"/>
      <c r="FK39" s="27"/>
      <c r="FL39" s="27"/>
      <c r="FM39" s="27"/>
      <c r="FN39" s="38"/>
      <c r="FO39" s="38"/>
      <c r="FP39" s="38"/>
      <c r="FQ39" s="38"/>
      <c r="FR39" s="38"/>
      <c r="FS39" s="38"/>
    </row>
    <row r="40" spans="1:175" s="33" customFormat="1" ht="14.25" customHeight="1">
      <c r="A40" s="48" t="s">
        <v>912</v>
      </c>
      <c r="B40" s="48" t="s">
        <v>646</v>
      </c>
      <c r="C40" s="48"/>
      <c r="D40" s="48"/>
      <c r="E40" s="48"/>
      <c r="F40" s="48" t="s">
        <v>913</v>
      </c>
      <c r="G40" s="48" t="s">
        <v>914</v>
      </c>
      <c r="H40" s="49" t="s">
        <v>454</v>
      </c>
      <c r="I40" s="48"/>
      <c r="J40" s="48"/>
      <c r="K40" s="50"/>
      <c r="L40" s="50"/>
      <c r="M40" s="48"/>
      <c r="N40" s="51">
        <v>100.00000000000001</v>
      </c>
      <c r="O40" s="51">
        <v>100</v>
      </c>
      <c r="P40" s="50"/>
      <c r="Q40" s="48"/>
      <c r="R40" s="52" t="e">
        <v>#DIV/0!</v>
      </c>
      <c r="S40" s="53" t="s">
        <v>1860</v>
      </c>
      <c r="T40" s="54" t="s">
        <v>1861</v>
      </c>
      <c r="U40" s="72">
        <v>62</v>
      </c>
      <c r="V40" s="72" t="s">
        <v>2237</v>
      </c>
      <c r="W40" s="72">
        <v>82</v>
      </c>
      <c r="X40" s="60" t="s">
        <v>1520</v>
      </c>
      <c r="Y40" s="60" t="s">
        <v>1481</v>
      </c>
      <c r="Z40" s="72" t="s">
        <v>1754</v>
      </c>
      <c r="AA40" s="60" t="s">
        <v>1754</v>
      </c>
      <c r="AB40" s="61">
        <v>0</v>
      </c>
      <c r="AC40" s="72" t="s">
        <v>1414</v>
      </c>
      <c r="AD40" s="63" t="s">
        <v>1414</v>
      </c>
      <c r="AE40" s="60"/>
      <c r="AF40" s="60"/>
      <c r="AG40" s="63"/>
      <c r="AH40" s="63"/>
      <c r="AI40" s="63"/>
      <c r="AJ40" s="63"/>
      <c r="AK40" s="72" t="s">
        <v>1862</v>
      </c>
      <c r="AL40" s="60" t="s">
        <v>1863</v>
      </c>
      <c r="AM40" s="63"/>
      <c r="AN40" s="60" t="s">
        <v>1863</v>
      </c>
      <c r="AO40" s="63"/>
      <c r="AP40" s="60"/>
      <c r="AQ40" s="63"/>
      <c r="AR40" s="63"/>
      <c r="AS40" s="63"/>
      <c r="AT40" s="63"/>
      <c r="AU40" s="72" t="s">
        <v>1437</v>
      </c>
      <c r="AV40" s="60" t="s">
        <v>1437</v>
      </c>
      <c r="AW40" s="63"/>
      <c r="AX40" s="63"/>
      <c r="AY40" s="63"/>
      <c r="AZ40" s="63"/>
      <c r="BA40" s="63">
        <v>0</v>
      </c>
      <c r="BB40" s="72" t="s">
        <v>1512</v>
      </c>
      <c r="BC40" s="72">
        <v>46</v>
      </c>
      <c r="BD40" s="72" t="s">
        <v>1442</v>
      </c>
      <c r="BE40" s="60"/>
      <c r="BF40" s="60" t="s">
        <v>1864</v>
      </c>
      <c r="BG40" s="60"/>
      <c r="BH40" s="60"/>
      <c r="BI40" s="72" t="s">
        <v>1674</v>
      </c>
      <c r="BJ40" s="60"/>
      <c r="BK40" s="60"/>
      <c r="BL40" s="60"/>
      <c r="BM40" s="63"/>
      <c r="BN40" s="72">
        <v>214</v>
      </c>
      <c r="BO40" s="60"/>
      <c r="BP40" s="60"/>
      <c r="BQ40" s="60">
        <v>0</v>
      </c>
      <c r="BR40" s="60">
        <v>2565</v>
      </c>
      <c r="BS40" s="63"/>
      <c r="BT40" s="60">
        <v>2565</v>
      </c>
      <c r="BU40" s="63"/>
      <c r="BV40" s="63"/>
      <c r="BW40" s="60"/>
      <c r="BX40" s="63"/>
      <c r="BY40" s="63"/>
      <c r="BZ40" s="72">
        <v>0</v>
      </c>
      <c r="CA40" s="63"/>
      <c r="CB40" s="63"/>
      <c r="CC40" s="63"/>
      <c r="CD40" s="63"/>
      <c r="CE40" s="63"/>
      <c r="CF40" s="63"/>
      <c r="CG40" s="60"/>
      <c r="CH40" s="63"/>
      <c r="CI40" s="63"/>
      <c r="CJ40" s="63"/>
      <c r="CK40" s="63"/>
      <c r="CL40" s="63"/>
      <c r="CM40" s="63"/>
      <c r="CN40" s="72" t="s">
        <v>1595</v>
      </c>
      <c r="CO40" s="72" t="s">
        <v>1420</v>
      </c>
      <c r="CP40" s="61"/>
      <c r="CQ40" s="63"/>
      <c r="CR40" s="72" t="s">
        <v>1405</v>
      </c>
      <c r="CS40" s="63"/>
      <c r="CT40" s="63"/>
      <c r="CU40" s="72" t="s">
        <v>1495</v>
      </c>
      <c r="CV40" s="63"/>
      <c r="CW40" s="63"/>
      <c r="CX40" s="60"/>
      <c r="CY40" s="72" t="s">
        <v>1500</v>
      </c>
      <c r="CZ40" s="60"/>
      <c r="DA40" s="60"/>
      <c r="DB40" s="60"/>
      <c r="DC40" s="60"/>
      <c r="DD40" s="60"/>
      <c r="DE40" s="63"/>
      <c r="DF40" s="72" t="s">
        <v>1469</v>
      </c>
      <c r="DG40" s="72">
        <v>32</v>
      </c>
      <c r="DH40" s="30">
        <v>32</v>
      </c>
      <c r="DI40" s="25"/>
      <c r="DJ40" s="25"/>
      <c r="DK40" s="25"/>
      <c r="DL40" s="25"/>
      <c r="DM40" s="23"/>
      <c r="DN40" s="25"/>
      <c r="DO40" s="25"/>
      <c r="DP40" s="27"/>
      <c r="DQ40" s="26"/>
      <c r="DR40" s="26"/>
      <c r="DS40" s="26"/>
      <c r="DT40" s="26"/>
      <c r="DU40" s="24"/>
      <c r="DV40" s="24"/>
      <c r="DW40" s="25"/>
      <c r="DX40" s="24"/>
      <c r="DY40" s="25"/>
      <c r="DZ40" s="24"/>
      <c r="EA40" s="25"/>
      <c r="EB40" s="25"/>
      <c r="EC40" s="25"/>
      <c r="ED40" s="26"/>
      <c r="EE40" s="26"/>
      <c r="EF40" s="24"/>
      <c r="EG40" s="25"/>
      <c r="EH40" s="26"/>
      <c r="EI40" s="25"/>
      <c r="EJ40" s="25"/>
      <c r="EK40" s="25"/>
      <c r="EL40" s="26"/>
      <c r="EM40" s="26"/>
      <c r="EN40" s="25"/>
      <c r="EO40" s="25"/>
      <c r="EP40" s="25"/>
      <c r="EQ40" s="25"/>
      <c r="ER40" s="25"/>
      <c r="ES40" s="26"/>
      <c r="ET40" s="26"/>
      <c r="EU40" s="25"/>
      <c r="EV40" s="27"/>
      <c r="EW40" s="27"/>
      <c r="EX40" s="27"/>
      <c r="EY40" s="27"/>
      <c r="EZ40" s="27"/>
      <c r="FA40" s="27"/>
      <c r="FB40" s="27"/>
      <c r="FC40" s="27"/>
      <c r="FD40" s="27"/>
      <c r="FE40" s="27"/>
      <c r="FF40" s="27"/>
      <c r="FG40" s="27"/>
      <c r="FH40" s="27"/>
      <c r="FI40" s="27"/>
      <c r="FJ40" s="27"/>
      <c r="FK40" s="27"/>
      <c r="FL40" s="27"/>
      <c r="FM40" s="27"/>
      <c r="FN40" s="38"/>
      <c r="FO40" s="38"/>
      <c r="FP40" s="38"/>
      <c r="FQ40" s="38"/>
      <c r="FR40" s="38"/>
      <c r="FS40" s="38"/>
    </row>
    <row r="41" spans="1:175" s="33" customFormat="1" ht="14.25" customHeight="1">
      <c r="A41" s="48" t="s">
        <v>919</v>
      </c>
      <c r="B41" s="48" t="s">
        <v>646</v>
      </c>
      <c r="C41" s="48"/>
      <c r="D41" s="48"/>
      <c r="E41" s="48"/>
      <c r="F41" s="48" t="s">
        <v>920</v>
      </c>
      <c r="G41" s="48" t="s">
        <v>1304</v>
      </c>
      <c r="H41" s="49" t="s">
        <v>853</v>
      </c>
      <c r="I41" s="48"/>
      <c r="J41" s="48"/>
      <c r="K41" s="50"/>
      <c r="L41" s="50"/>
      <c r="M41" s="48"/>
      <c r="N41" s="51" t="s">
        <v>1865</v>
      </c>
      <c r="O41" s="51" t="s">
        <v>1804</v>
      </c>
      <c r="P41" s="50"/>
      <c r="Q41" s="48"/>
      <c r="R41" s="52">
        <v>70</v>
      </c>
      <c r="S41" s="53">
        <v>20</v>
      </c>
      <c r="T41" s="54" t="s">
        <v>1866</v>
      </c>
      <c r="U41" s="59">
        <v>25</v>
      </c>
      <c r="V41" s="59" t="s">
        <v>2238</v>
      </c>
      <c r="W41" s="59" t="s">
        <v>1867</v>
      </c>
      <c r="X41" s="60" t="s">
        <v>1520</v>
      </c>
      <c r="Y41" s="60" t="s">
        <v>1868</v>
      </c>
      <c r="Z41" s="59" t="s">
        <v>1869</v>
      </c>
      <c r="AA41" s="60" t="s">
        <v>1869</v>
      </c>
      <c r="AB41" s="61">
        <v>0</v>
      </c>
      <c r="AC41" s="59" t="s">
        <v>1595</v>
      </c>
      <c r="AD41" s="63" t="s">
        <v>1595</v>
      </c>
      <c r="AE41" s="60"/>
      <c r="AF41" s="60"/>
      <c r="AG41" s="63"/>
      <c r="AH41" s="63"/>
      <c r="AI41" s="63"/>
      <c r="AJ41" s="63"/>
      <c r="AK41" s="59" t="s">
        <v>1553</v>
      </c>
      <c r="AL41" s="60">
        <v>3</v>
      </c>
      <c r="AM41" s="63"/>
      <c r="AN41" s="60">
        <v>3</v>
      </c>
      <c r="AO41" s="63"/>
      <c r="AP41" s="60"/>
      <c r="AQ41" s="63"/>
      <c r="AR41" s="63"/>
      <c r="AS41" s="63"/>
      <c r="AT41" s="63"/>
      <c r="AU41" s="59">
        <v>2</v>
      </c>
      <c r="AV41" s="60" t="s">
        <v>1464</v>
      </c>
      <c r="AW41" s="63"/>
      <c r="AX41" s="63"/>
      <c r="AY41" s="63"/>
      <c r="AZ41" s="63"/>
      <c r="BA41" s="63">
        <v>0</v>
      </c>
      <c r="BB41" s="59">
        <v>1</v>
      </c>
      <c r="BC41" s="59">
        <v>83</v>
      </c>
      <c r="BD41" s="59">
        <v>1</v>
      </c>
      <c r="BE41" s="60"/>
      <c r="BF41" s="60" t="s">
        <v>1870</v>
      </c>
      <c r="BG41" s="60" t="s">
        <v>1871</v>
      </c>
      <c r="BH41" s="60" t="s">
        <v>1872</v>
      </c>
      <c r="BI41" s="59" t="s">
        <v>1434</v>
      </c>
      <c r="BJ41" s="60" t="s">
        <v>1676</v>
      </c>
      <c r="BK41" s="60"/>
      <c r="BL41" s="60"/>
      <c r="BM41" s="63"/>
      <c r="BN41" s="59">
        <v>208</v>
      </c>
      <c r="BO41" s="60"/>
      <c r="BP41" s="60"/>
      <c r="BQ41" s="60">
        <v>0</v>
      </c>
      <c r="BR41" s="60" t="s">
        <v>1873</v>
      </c>
      <c r="BS41" s="63"/>
      <c r="BT41" s="60" t="s">
        <v>1873</v>
      </c>
      <c r="BU41" s="63"/>
      <c r="BV41" s="63"/>
      <c r="BW41" s="60"/>
      <c r="BX41" s="63"/>
      <c r="BY41" s="63"/>
      <c r="BZ41" s="59">
        <v>0</v>
      </c>
      <c r="CA41" s="63"/>
      <c r="CB41" s="63"/>
      <c r="CC41" s="63"/>
      <c r="CD41" s="63"/>
      <c r="CE41" s="63"/>
      <c r="CF41" s="63"/>
      <c r="CG41" s="60"/>
      <c r="CH41" s="63"/>
      <c r="CI41" s="63"/>
      <c r="CJ41" s="63"/>
      <c r="CK41" s="63"/>
      <c r="CL41" s="63"/>
      <c r="CM41" s="63"/>
      <c r="CN41" s="59" t="s">
        <v>1564</v>
      </c>
      <c r="CO41" s="59" t="s">
        <v>1421</v>
      </c>
      <c r="CP41" s="61"/>
      <c r="CQ41" s="63"/>
      <c r="CR41" s="59" t="s">
        <v>1552</v>
      </c>
      <c r="CS41" s="63"/>
      <c r="CT41" s="63"/>
      <c r="CU41" s="59" t="s">
        <v>1449</v>
      </c>
      <c r="CV41" s="63"/>
      <c r="CW41" s="63"/>
      <c r="CX41" s="60" t="s">
        <v>1874</v>
      </c>
      <c r="CY41" s="59">
        <v>187</v>
      </c>
      <c r="CZ41" s="60"/>
      <c r="DA41" s="60">
        <v>66</v>
      </c>
      <c r="DB41" s="60">
        <v>0</v>
      </c>
      <c r="DC41" s="60"/>
      <c r="DD41" s="60"/>
      <c r="DE41" s="63"/>
      <c r="DF41" s="59">
        <v>0</v>
      </c>
      <c r="DG41" s="59">
        <v>26</v>
      </c>
      <c r="DH41" s="30">
        <v>26</v>
      </c>
      <c r="DI41" s="25"/>
      <c r="DJ41" s="25"/>
      <c r="DK41" s="25"/>
      <c r="DL41" s="25"/>
      <c r="DM41" s="23"/>
      <c r="DN41" s="25"/>
      <c r="DO41" s="25"/>
      <c r="DP41" s="27"/>
      <c r="DQ41" s="26"/>
      <c r="DR41" s="26"/>
      <c r="DS41" s="26"/>
      <c r="DT41" s="26"/>
      <c r="DU41" s="24"/>
      <c r="DV41" s="24"/>
      <c r="DW41" s="25"/>
      <c r="DX41" s="24"/>
      <c r="DY41" s="25"/>
      <c r="DZ41" s="24"/>
      <c r="EA41" s="25"/>
      <c r="EB41" s="25"/>
      <c r="EC41" s="25"/>
      <c r="ED41" s="26"/>
      <c r="EE41" s="26"/>
      <c r="EF41" s="24"/>
      <c r="EG41" s="25"/>
      <c r="EH41" s="26"/>
      <c r="EI41" s="25"/>
      <c r="EJ41" s="25"/>
      <c r="EK41" s="25"/>
      <c r="EL41" s="26"/>
      <c r="EM41" s="26"/>
      <c r="EN41" s="25"/>
      <c r="EO41" s="25"/>
      <c r="EP41" s="25"/>
      <c r="EQ41" s="25"/>
      <c r="ER41" s="25"/>
      <c r="ES41" s="26"/>
      <c r="ET41" s="26"/>
      <c r="EU41" s="25"/>
      <c r="EV41" s="27"/>
      <c r="EW41" s="27"/>
      <c r="EX41" s="27"/>
      <c r="EY41" s="27"/>
      <c r="EZ41" s="27"/>
      <c r="FA41" s="27"/>
      <c r="FB41" s="27"/>
      <c r="FC41" s="27"/>
      <c r="FD41" s="27"/>
      <c r="FE41" s="27"/>
      <c r="FF41" s="27"/>
      <c r="FG41" s="27"/>
      <c r="FH41" s="27"/>
      <c r="FI41" s="27"/>
      <c r="FJ41" s="27"/>
      <c r="FK41" s="27"/>
      <c r="FL41" s="27"/>
      <c r="FM41" s="27"/>
      <c r="FN41" s="38"/>
      <c r="FO41" s="38"/>
      <c r="FP41" s="38"/>
      <c r="FQ41" s="38"/>
      <c r="FR41" s="38"/>
      <c r="FS41" s="38"/>
    </row>
    <row r="42" spans="1:175" s="33" customFormat="1">
      <c r="A42" s="48" t="s">
        <v>925</v>
      </c>
      <c r="B42" s="48" t="s">
        <v>646</v>
      </c>
      <c r="C42" s="48"/>
      <c r="D42" s="48"/>
      <c r="E42" s="48"/>
      <c r="F42" s="48" t="s">
        <v>926</v>
      </c>
      <c r="G42" s="48" t="s">
        <v>1305</v>
      </c>
      <c r="H42" s="49" t="s">
        <v>927</v>
      </c>
      <c r="I42" s="48"/>
      <c r="J42" s="48"/>
      <c r="K42" s="50"/>
      <c r="L42" s="50"/>
      <c r="M42" s="48"/>
      <c r="N42" s="51" t="s">
        <v>1554</v>
      </c>
      <c r="O42" s="51">
        <v>99.999999999999986</v>
      </c>
      <c r="P42" s="50"/>
      <c r="Q42" s="48"/>
      <c r="R42" s="52">
        <v>85</v>
      </c>
      <c r="S42" s="53">
        <v>30</v>
      </c>
      <c r="T42" s="54" t="s">
        <v>1875</v>
      </c>
      <c r="U42" s="59">
        <v>33</v>
      </c>
      <c r="V42" s="59" t="s">
        <v>2239</v>
      </c>
      <c r="W42" s="59" t="s">
        <v>1876</v>
      </c>
      <c r="X42" s="60" t="s">
        <v>1520</v>
      </c>
      <c r="Y42" s="60" t="s">
        <v>1877</v>
      </c>
      <c r="Z42" s="59" t="s">
        <v>1878</v>
      </c>
      <c r="AA42" s="60" t="s">
        <v>1878</v>
      </c>
      <c r="AB42" s="61">
        <v>0</v>
      </c>
      <c r="AC42" s="59" t="s">
        <v>1425</v>
      </c>
      <c r="AD42" s="63" t="s">
        <v>1425</v>
      </c>
      <c r="AE42" s="60"/>
      <c r="AF42" s="60"/>
      <c r="AG42" s="63"/>
      <c r="AH42" s="63"/>
      <c r="AI42" s="63"/>
      <c r="AJ42" s="63"/>
      <c r="AK42" s="59" t="s">
        <v>1848</v>
      </c>
      <c r="AL42" s="60" t="s">
        <v>1622</v>
      </c>
      <c r="AM42" s="63"/>
      <c r="AN42" s="60" t="s">
        <v>1622</v>
      </c>
      <c r="AO42" s="63"/>
      <c r="AP42" s="60"/>
      <c r="AQ42" s="63"/>
      <c r="AR42" s="63"/>
      <c r="AS42" s="63"/>
      <c r="AT42" s="63"/>
      <c r="AU42" s="59">
        <v>2</v>
      </c>
      <c r="AV42" s="60">
        <v>2</v>
      </c>
      <c r="AW42" s="63"/>
      <c r="AX42" s="63"/>
      <c r="AY42" s="63"/>
      <c r="AZ42" s="63"/>
      <c r="BA42" s="63">
        <v>0</v>
      </c>
      <c r="BB42" s="59" t="s">
        <v>1512</v>
      </c>
      <c r="BC42" s="59">
        <v>179</v>
      </c>
      <c r="BD42" s="59" t="s">
        <v>1465</v>
      </c>
      <c r="BE42" s="60"/>
      <c r="BF42" s="60">
        <v>73</v>
      </c>
      <c r="BG42" s="60">
        <v>273</v>
      </c>
      <c r="BH42" s="60" t="s">
        <v>1879</v>
      </c>
      <c r="BI42" s="59" t="s">
        <v>1880</v>
      </c>
      <c r="BJ42" s="60" t="s">
        <v>1449</v>
      </c>
      <c r="BK42" s="60"/>
      <c r="BL42" s="60"/>
      <c r="BM42" s="63"/>
      <c r="BN42" s="59">
        <v>244</v>
      </c>
      <c r="BO42" s="60"/>
      <c r="BP42" s="60">
        <v>452</v>
      </c>
      <c r="BQ42" s="60">
        <v>0</v>
      </c>
      <c r="BR42" s="60" t="s">
        <v>1881</v>
      </c>
      <c r="BS42" s="63"/>
      <c r="BT42" s="60" t="s">
        <v>1881</v>
      </c>
      <c r="BU42" s="63"/>
      <c r="BV42" s="63"/>
      <c r="BW42" s="60"/>
      <c r="BX42" s="63"/>
      <c r="BY42" s="63"/>
      <c r="BZ42" s="59">
        <v>0</v>
      </c>
      <c r="CA42" s="63"/>
      <c r="CB42" s="63"/>
      <c r="CC42" s="63"/>
      <c r="CD42" s="63"/>
      <c r="CE42" s="63"/>
      <c r="CF42" s="63"/>
      <c r="CG42" s="60"/>
      <c r="CH42" s="63"/>
      <c r="CI42" s="63"/>
      <c r="CJ42" s="63"/>
      <c r="CK42" s="63"/>
      <c r="CL42" s="63"/>
      <c r="CM42" s="63"/>
      <c r="CN42" s="59" t="s">
        <v>1882</v>
      </c>
      <c r="CO42" s="59" t="s">
        <v>1684</v>
      </c>
      <c r="CP42" s="61"/>
      <c r="CQ42" s="63"/>
      <c r="CR42" s="59" t="s">
        <v>1718</v>
      </c>
      <c r="CS42" s="63"/>
      <c r="CT42" s="63"/>
      <c r="CU42" s="59" t="s">
        <v>1421</v>
      </c>
      <c r="CV42" s="63"/>
      <c r="CW42" s="63"/>
      <c r="CX42" s="60"/>
      <c r="CY42" s="59">
        <v>68</v>
      </c>
      <c r="CZ42" s="60"/>
      <c r="DA42" s="60">
        <v>64</v>
      </c>
      <c r="DB42" s="60">
        <v>0</v>
      </c>
      <c r="DC42" s="60"/>
      <c r="DD42" s="60"/>
      <c r="DE42" s="63"/>
      <c r="DF42" s="59">
        <v>0</v>
      </c>
      <c r="DG42" s="59">
        <v>24</v>
      </c>
      <c r="DH42" s="30">
        <v>24</v>
      </c>
      <c r="DI42" s="25"/>
      <c r="DJ42" s="25"/>
      <c r="DK42" s="25"/>
      <c r="DL42" s="25"/>
      <c r="DM42" s="23"/>
      <c r="DN42" s="25"/>
      <c r="DO42" s="25"/>
      <c r="DP42" s="27"/>
      <c r="DQ42" s="26"/>
      <c r="DR42" s="26"/>
      <c r="DS42" s="26"/>
      <c r="DT42" s="26"/>
      <c r="DU42" s="24"/>
      <c r="DV42" s="24"/>
      <c r="DW42" s="25"/>
      <c r="DX42" s="24"/>
      <c r="DY42" s="25"/>
      <c r="DZ42" s="24"/>
      <c r="EA42" s="25"/>
      <c r="EB42" s="25"/>
      <c r="EC42" s="25"/>
      <c r="ED42" s="26"/>
      <c r="EE42" s="26"/>
      <c r="EF42" s="24"/>
      <c r="EG42" s="25"/>
      <c r="EH42" s="26"/>
      <c r="EI42" s="25"/>
      <c r="EJ42" s="25"/>
      <c r="EK42" s="25"/>
      <c r="EL42" s="26"/>
      <c r="EM42" s="26"/>
      <c r="EN42" s="25"/>
      <c r="EO42" s="25"/>
      <c r="EP42" s="25"/>
      <c r="EQ42" s="25"/>
      <c r="ER42" s="25"/>
      <c r="ES42" s="26"/>
      <c r="ET42" s="26"/>
      <c r="EU42" s="25"/>
      <c r="EV42" s="27"/>
      <c r="EW42" s="27"/>
      <c r="EX42" s="27"/>
      <c r="EY42" s="27"/>
      <c r="EZ42" s="27"/>
      <c r="FA42" s="27"/>
      <c r="FB42" s="27"/>
      <c r="FC42" s="27"/>
      <c r="FD42" s="27"/>
      <c r="FE42" s="27"/>
      <c r="FF42" s="27"/>
      <c r="FG42" s="27"/>
      <c r="FH42" s="27"/>
      <c r="FI42" s="27"/>
      <c r="FJ42" s="27"/>
      <c r="FK42" s="27"/>
      <c r="FL42" s="27"/>
      <c r="FM42" s="27"/>
      <c r="FN42" s="38"/>
      <c r="FO42" s="38"/>
      <c r="FP42" s="38"/>
      <c r="FQ42" s="38"/>
      <c r="FR42" s="38"/>
      <c r="FS42" s="38"/>
    </row>
    <row r="43" spans="1:175" s="33" customFormat="1" ht="14.25" customHeight="1">
      <c r="A43" s="48" t="s">
        <v>932</v>
      </c>
      <c r="B43" s="48" t="s">
        <v>646</v>
      </c>
      <c r="C43" s="48"/>
      <c r="D43" s="48"/>
      <c r="E43" s="48"/>
      <c r="F43" s="48" t="s">
        <v>933</v>
      </c>
      <c r="G43" s="48" t="s">
        <v>1306</v>
      </c>
      <c r="H43" s="49" t="s">
        <v>934</v>
      </c>
      <c r="I43" s="48"/>
      <c r="J43" s="48"/>
      <c r="K43" s="50"/>
      <c r="L43" s="50"/>
      <c r="M43" s="48"/>
      <c r="N43" s="51">
        <v>99775</v>
      </c>
      <c r="O43" s="51">
        <v>102525</v>
      </c>
      <c r="P43" s="50"/>
      <c r="Q43" s="48"/>
      <c r="R43" s="52">
        <v>104</v>
      </c>
      <c r="S43" s="53">
        <v>30</v>
      </c>
      <c r="T43" s="54" t="s">
        <v>1883</v>
      </c>
      <c r="U43" s="59">
        <v>35</v>
      </c>
      <c r="V43" s="59" t="s">
        <v>2240</v>
      </c>
      <c r="W43" s="59" t="s">
        <v>1707</v>
      </c>
      <c r="X43" s="60" t="s">
        <v>1520</v>
      </c>
      <c r="Y43" s="60" t="s">
        <v>1792</v>
      </c>
      <c r="Z43" s="59" t="s">
        <v>1884</v>
      </c>
      <c r="AA43" s="60">
        <v>2875</v>
      </c>
      <c r="AB43" s="61">
        <v>0</v>
      </c>
      <c r="AC43" s="59" t="s">
        <v>1591</v>
      </c>
      <c r="AD43" s="63" t="s">
        <v>1591</v>
      </c>
      <c r="AE43" s="60"/>
      <c r="AF43" s="60"/>
      <c r="AG43" s="63"/>
      <c r="AH43" s="63"/>
      <c r="AI43" s="63"/>
      <c r="AJ43" s="63"/>
      <c r="AK43" s="59" t="s">
        <v>1719</v>
      </c>
      <c r="AL43" s="60">
        <v>3675</v>
      </c>
      <c r="AM43" s="63"/>
      <c r="AN43" s="60">
        <v>3675</v>
      </c>
      <c r="AO43" s="63"/>
      <c r="AP43" s="60"/>
      <c r="AQ43" s="63"/>
      <c r="AR43" s="63"/>
      <c r="AS43" s="63"/>
      <c r="AT43" s="63"/>
      <c r="AU43" s="59" t="s">
        <v>1836</v>
      </c>
      <c r="AV43" s="60" t="s">
        <v>1885</v>
      </c>
      <c r="AW43" s="63"/>
      <c r="AX43" s="63"/>
      <c r="AY43" s="63"/>
      <c r="AZ43" s="63"/>
      <c r="BA43" s="63">
        <v>0</v>
      </c>
      <c r="BB43" s="59" t="s">
        <v>1886</v>
      </c>
      <c r="BC43" s="59">
        <v>73</v>
      </c>
      <c r="BD43" s="59" t="s">
        <v>1887</v>
      </c>
      <c r="BE43" s="60">
        <v>15</v>
      </c>
      <c r="BF43" s="60">
        <v>45</v>
      </c>
      <c r="BG43" s="60">
        <v>323</v>
      </c>
      <c r="BH43" s="60">
        <v>59</v>
      </c>
      <c r="BI43" s="59" t="s">
        <v>1591</v>
      </c>
      <c r="BJ43" s="60" t="s">
        <v>1888</v>
      </c>
      <c r="BK43" s="60"/>
      <c r="BL43" s="60"/>
      <c r="BM43" s="63"/>
      <c r="BN43" s="59">
        <v>246</v>
      </c>
      <c r="BO43" s="63"/>
      <c r="BP43" s="60">
        <v>344666666666667</v>
      </c>
      <c r="BQ43" s="60">
        <v>0</v>
      </c>
      <c r="BR43" s="60">
        <v>2950</v>
      </c>
      <c r="BS43" s="63"/>
      <c r="BT43" s="60">
        <v>2950</v>
      </c>
      <c r="BU43" s="63"/>
      <c r="BV43" s="63"/>
      <c r="BW43" s="60"/>
      <c r="BX43" s="63"/>
      <c r="BY43" s="63"/>
      <c r="BZ43" s="59">
        <v>0</v>
      </c>
      <c r="CA43" s="63"/>
      <c r="CB43" s="63"/>
      <c r="CC43" s="63"/>
      <c r="CD43" s="63"/>
      <c r="CE43" s="63"/>
      <c r="CF43" s="63"/>
      <c r="CG43" s="60"/>
      <c r="CH43" s="63"/>
      <c r="CI43" s="63"/>
      <c r="CJ43" s="63"/>
      <c r="CK43" s="63"/>
      <c r="CL43" s="63"/>
      <c r="CM43" s="63"/>
      <c r="CN43" s="59" t="s">
        <v>1564</v>
      </c>
      <c r="CO43" s="59" t="s">
        <v>1421</v>
      </c>
      <c r="CP43" s="61"/>
      <c r="CQ43" s="63"/>
      <c r="CR43" s="59" t="s">
        <v>1718</v>
      </c>
      <c r="CS43" s="63"/>
      <c r="CT43" s="63"/>
      <c r="CU43" s="59" t="s">
        <v>1889</v>
      </c>
      <c r="CV43" s="63"/>
      <c r="CW43" s="63"/>
      <c r="CX43" s="60"/>
      <c r="CY43" s="59">
        <v>57</v>
      </c>
      <c r="CZ43" s="63"/>
      <c r="DA43" s="60">
        <v>194</v>
      </c>
      <c r="DB43" s="60">
        <v>0</v>
      </c>
      <c r="DC43" s="60"/>
      <c r="DD43" s="60"/>
      <c r="DE43" s="63"/>
      <c r="DF43" s="59">
        <v>0</v>
      </c>
      <c r="DG43" s="59">
        <v>23</v>
      </c>
      <c r="DH43" s="30">
        <v>23</v>
      </c>
      <c r="DI43" s="25"/>
      <c r="DJ43" s="25"/>
      <c r="DK43" s="25"/>
      <c r="DL43" s="25"/>
      <c r="DM43" s="23"/>
      <c r="DN43" s="25"/>
      <c r="DO43" s="25"/>
      <c r="DP43" s="27"/>
      <c r="DQ43" s="26"/>
      <c r="DR43" s="26"/>
      <c r="DS43" s="26"/>
      <c r="DT43" s="26"/>
      <c r="DU43" s="24"/>
      <c r="DV43" s="24"/>
      <c r="DW43" s="25"/>
      <c r="DX43" s="24"/>
      <c r="DY43" s="25"/>
      <c r="DZ43" s="24"/>
      <c r="EA43" s="25"/>
      <c r="EB43" s="25"/>
      <c r="EC43" s="25"/>
      <c r="ED43" s="26"/>
      <c r="EE43" s="26"/>
      <c r="EF43" s="24"/>
      <c r="EG43" s="25"/>
      <c r="EH43" s="26"/>
      <c r="EI43" s="25"/>
      <c r="EJ43" s="25"/>
      <c r="EK43" s="25"/>
      <c r="EL43" s="26"/>
      <c r="EM43" s="26"/>
      <c r="EN43" s="25"/>
      <c r="EO43" s="25"/>
      <c r="EP43" s="25"/>
      <c r="EQ43" s="25"/>
      <c r="ER43" s="25"/>
      <c r="ES43" s="26"/>
      <c r="ET43" s="26"/>
      <c r="EU43" s="25"/>
      <c r="EV43" s="27"/>
      <c r="EW43" s="27"/>
      <c r="EX43" s="27"/>
      <c r="EY43" s="27"/>
      <c r="EZ43" s="27"/>
      <c r="FA43" s="27"/>
      <c r="FB43" s="27"/>
      <c r="FC43" s="27"/>
      <c r="FD43" s="27"/>
      <c r="FE43" s="27"/>
      <c r="FF43" s="27"/>
      <c r="FG43" s="27"/>
      <c r="FH43" s="27"/>
      <c r="FI43" s="27"/>
      <c r="FJ43" s="27"/>
      <c r="FK43" s="27"/>
      <c r="FL43" s="27"/>
      <c r="FM43" s="27"/>
      <c r="FN43" s="38"/>
      <c r="FO43" s="38"/>
      <c r="FP43" s="38"/>
      <c r="FQ43" s="38"/>
      <c r="FR43" s="38"/>
      <c r="FS43" s="38"/>
    </row>
    <row r="44" spans="1:175" s="33" customFormat="1" ht="14.25" customHeight="1">
      <c r="A44" s="48" t="s">
        <v>943</v>
      </c>
      <c r="B44" s="48" t="s">
        <v>646</v>
      </c>
      <c r="C44" s="48"/>
      <c r="D44" s="48"/>
      <c r="E44" s="48">
        <v>1</v>
      </c>
      <c r="F44" s="48" t="s">
        <v>944</v>
      </c>
      <c r="G44" s="48" t="s">
        <v>945</v>
      </c>
      <c r="H44" s="49" t="s">
        <v>1890</v>
      </c>
      <c r="I44" s="48"/>
      <c r="J44" s="48"/>
      <c r="K44" s="50"/>
      <c r="L44" s="50"/>
      <c r="M44" s="48"/>
      <c r="N44" s="51" t="s">
        <v>1891</v>
      </c>
      <c r="O44" s="51" t="s">
        <v>1892</v>
      </c>
      <c r="P44" s="50"/>
      <c r="Q44" s="48"/>
      <c r="R44" s="52" t="e">
        <v>#DIV/0!</v>
      </c>
      <c r="S44" s="53">
        <v>35</v>
      </c>
      <c r="T44" s="54" t="s">
        <v>1893</v>
      </c>
      <c r="U44" s="59">
        <v>43</v>
      </c>
      <c r="V44" s="59" t="s">
        <v>2241</v>
      </c>
      <c r="W44" s="59">
        <v>89</v>
      </c>
      <c r="X44" s="60" t="s">
        <v>1520</v>
      </c>
      <c r="Y44" s="60" t="s">
        <v>1894</v>
      </c>
      <c r="Z44" s="59" t="s">
        <v>1895</v>
      </c>
      <c r="AA44" s="60" t="s">
        <v>1895</v>
      </c>
      <c r="AB44" s="61">
        <v>0</v>
      </c>
      <c r="AC44" s="59" t="s">
        <v>1552</v>
      </c>
      <c r="AD44" s="63" t="s">
        <v>1552</v>
      </c>
      <c r="AE44" s="60"/>
      <c r="AF44" s="60"/>
      <c r="AG44" s="63"/>
      <c r="AH44" s="63"/>
      <c r="AI44" s="63"/>
      <c r="AJ44" s="63"/>
      <c r="AK44" s="59">
        <v>0</v>
      </c>
      <c r="AL44" s="60" t="s">
        <v>1848</v>
      </c>
      <c r="AM44" s="63"/>
      <c r="AN44" s="60" t="s">
        <v>1848</v>
      </c>
      <c r="AO44" s="63"/>
      <c r="AP44" s="60"/>
      <c r="AQ44" s="63"/>
      <c r="AR44" s="63"/>
      <c r="AS44" s="63"/>
      <c r="AT44" s="63"/>
      <c r="AU44" s="59" t="s">
        <v>1778</v>
      </c>
      <c r="AV44" s="60"/>
      <c r="AW44" s="63"/>
      <c r="AX44" s="63"/>
      <c r="AY44" s="63"/>
      <c r="AZ44" s="63"/>
      <c r="BA44" s="63">
        <v>0</v>
      </c>
      <c r="BB44" s="59">
        <v>3</v>
      </c>
      <c r="BC44" s="59">
        <v>192</v>
      </c>
      <c r="BD44" s="59" t="s">
        <v>1654</v>
      </c>
      <c r="BE44" s="60"/>
      <c r="BF44" s="60">
        <v>71</v>
      </c>
      <c r="BG44" s="60">
        <v>559</v>
      </c>
      <c r="BH44" s="60">
        <v>39</v>
      </c>
      <c r="BI44" s="59" t="s">
        <v>1586</v>
      </c>
      <c r="BJ44" s="60"/>
      <c r="BK44" s="60"/>
      <c r="BL44" s="60"/>
      <c r="BM44" s="63"/>
      <c r="BN44" s="59">
        <v>255</v>
      </c>
      <c r="BO44" s="63"/>
      <c r="BP44" s="60"/>
      <c r="BQ44" s="60">
        <v>0</v>
      </c>
      <c r="BR44" s="60">
        <v>3059</v>
      </c>
      <c r="BS44" s="63"/>
      <c r="BT44" s="60">
        <v>3059</v>
      </c>
      <c r="BU44" s="63"/>
      <c r="BV44" s="63"/>
      <c r="BW44" s="60"/>
      <c r="BX44" s="63"/>
      <c r="BY44" s="63"/>
      <c r="BZ44" s="59">
        <v>0</v>
      </c>
      <c r="CA44" s="63"/>
      <c r="CB44" s="63"/>
      <c r="CC44" s="63"/>
      <c r="CD44" s="63"/>
      <c r="CE44" s="63"/>
      <c r="CF44" s="63"/>
      <c r="CG44" s="60"/>
      <c r="CH44" s="63"/>
      <c r="CI44" s="63"/>
      <c r="CJ44" s="63"/>
      <c r="CK44" s="63"/>
      <c r="CL44" s="63"/>
      <c r="CM44" s="63"/>
      <c r="CN44" s="59" t="s">
        <v>1695</v>
      </c>
      <c r="CO44" s="59" t="s">
        <v>1896</v>
      </c>
      <c r="CP44" s="61"/>
      <c r="CQ44" s="63"/>
      <c r="CR44" s="59" t="s">
        <v>1586</v>
      </c>
      <c r="CS44" s="63"/>
      <c r="CT44" s="63"/>
      <c r="CU44" s="59" t="s">
        <v>1449</v>
      </c>
      <c r="CV44" s="63"/>
      <c r="CW44" s="63"/>
      <c r="CX44" s="63"/>
      <c r="CY44" s="59">
        <v>85</v>
      </c>
      <c r="CZ44" s="63"/>
      <c r="DA44" s="63"/>
      <c r="DB44" s="63"/>
      <c r="DC44" s="63"/>
      <c r="DD44" s="63"/>
      <c r="DE44" s="63"/>
      <c r="DF44" s="59">
        <v>0</v>
      </c>
      <c r="DG44" s="59">
        <v>43</v>
      </c>
      <c r="DH44" s="30">
        <v>43</v>
      </c>
      <c r="DI44" s="25"/>
      <c r="DJ44" s="25"/>
      <c r="DK44" s="25"/>
      <c r="DL44" s="25"/>
      <c r="DM44" s="23"/>
      <c r="DN44" s="25"/>
      <c r="DO44" s="25"/>
      <c r="DP44" s="27"/>
      <c r="DQ44" s="26"/>
      <c r="DR44" s="26"/>
      <c r="DS44" s="26"/>
      <c r="DT44" s="26"/>
      <c r="DU44" s="24"/>
      <c r="DV44" s="24"/>
      <c r="DW44" s="25"/>
      <c r="DX44" s="24"/>
      <c r="DY44" s="25"/>
      <c r="DZ44" s="24"/>
      <c r="EA44" s="25"/>
      <c r="EB44" s="25"/>
      <c r="EC44" s="25"/>
      <c r="ED44" s="26"/>
      <c r="EE44" s="26"/>
      <c r="EF44" s="24"/>
      <c r="EG44" s="25"/>
      <c r="EH44" s="26"/>
      <c r="EI44" s="25"/>
      <c r="EJ44" s="25"/>
      <c r="EK44" s="25"/>
      <c r="EL44" s="26"/>
      <c r="EM44" s="26"/>
      <c r="EN44" s="25"/>
      <c r="EO44" s="25"/>
      <c r="EP44" s="25"/>
      <c r="EQ44" s="25"/>
      <c r="ER44" s="25"/>
      <c r="ES44" s="26"/>
      <c r="ET44" s="26"/>
      <c r="EU44" s="25"/>
      <c r="EV44" s="27"/>
      <c r="EW44" s="27"/>
      <c r="EX44" s="27"/>
      <c r="EY44" s="27"/>
      <c r="EZ44" s="27"/>
      <c r="FA44" s="27"/>
      <c r="FB44" s="27"/>
      <c r="FC44" s="27"/>
      <c r="FD44" s="27"/>
      <c r="FE44" s="27"/>
      <c r="FF44" s="27"/>
      <c r="FG44" s="27"/>
      <c r="FH44" s="27"/>
      <c r="FI44" s="27"/>
      <c r="FJ44" s="27"/>
      <c r="FK44" s="27"/>
      <c r="FL44" s="27"/>
      <c r="FM44" s="27"/>
      <c r="FN44" s="38"/>
      <c r="FO44" s="38"/>
      <c r="FP44" s="38"/>
      <c r="FQ44" s="38"/>
      <c r="FR44" s="38"/>
      <c r="FS44" s="38"/>
    </row>
    <row r="45" spans="1:175" s="33" customFormat="1" ht="14.25" customHeight="1">
      <c r="A45" s="48" t="s">
        <v>948</v>
      </c>
      <c r="B45" s="48" t="s">
        <v>646</v>
      </c>
      <c r="C45" s="48"/>
      <c r="D45" s="48"/>
      <c r="E45" s="48">
        <v>1</v>
      </c>
      <c r="F45" s="48" t="s">
        <v>949</v>
      </c>
      <c r="G45" s="48" t="s">
        <v>1307</v>
      </c>
      <c r="H45" s="49" t="s">
        <v>950</v>
      </c>
      <c r="I45" s="48"/>
      <c r="J45" s="48"/>
      <c r="K45" s="50"/>
      <c r="L45" s="50"/>
      <c r="M45" s="48"/>
      <c r="N45" s="51">
        <v>100.00000000000001</v>
      </c>
      <c r="O45" s="51" t="s">
        <v>1897</v>
      </c>
      <c r="P45" s="50"/>
      <c r="Q45" s="48"/>
      <c r="R45" s="52" t="e">
        <v>#DIV/0!</v>
      </c>
      <c r="S45" s="53">
        <v>48</v>
      </c>
      <c r="T45" s="54" t="s">
        <v>1898</v>
      </c>
      <c r="U45" s="72">
        <v>58</v>
      </c>
      <c r="V45" s="72" t="s">
        <v>2242</v>
      </c>
      <c r="W45" s="72" t="s">
        <v>1556</v>
      </c>
      <c r="X45" s="60" t="s">
        <v>1520</v>
      </c>
      <c r="Y45" s="60" t="s">
        <v>1899</v>
      </c>
      <c r="Z45" s="72" t="s">
        <v>1459</v>
      </c>
      <c r="AA45" s="60" t="s">
        <v>1459</v>
      </c>
      <c r="AB45" s="61">
        <v>0</v>
      </c>
      <c r="AC45" s="72" t="s">
        <v>1591</v>
      </c>
      <c r="AD45" s="63" t="s">
        <v>1591</v>
      </c>
      <c r="AE45" s="60"/>
      <c r="AF45" s="60"/>
      <c r="AG45" s="63"/>
      <c r="AH45" s="63"/>
      <c r="AI45" s="63"/>
      <c r="AJ45" s="63"/>
      <c r="AK45" s="72">
        <v>2</v>
      </c>
      <c r="AL45" s="60" t="s">
        <v>1900</v>
      </c>
      <c r="AM45" s="63"/>
      <c r="AN45" s="60" t="s">
        <v>1900</v>
      </c>
      <c r="AO45" s="63"/>
      <c r="AP45" s="60"/>
      <c r="AQ45" s="63"/>
      <c r="AR45" s="63"/>
      <c r="AS45" s="63"/>
      <c r="AT45" s="63"/>
      <c r="AU45" s="72" t="s">
        <v>1678</v>
      </c>
      <c r="AV45" s="60"/>
      <c r="AW45" s="63"/>
      <c r="AX45" s="63"/>
      <c r="AY45" s="63"/>
      <c r="AZ45" s="63"/>
      <c r="BA45" s="63">
        <v>0</v>
      </c>
      <c r="BB45" s="72" t="s">
        <v>1426</v>
      </c>
      <c r="BC45" s="72">
        <v>63</v>
      </c>
      <c r="BD45" s="72" t="s">
        <v>1901</v>
      </c>
      <c r="BE45" s="60"/>
      <c r="BF45" s="60">
        <v>44</v>
      </c>
      <c r="BG45" s="60">
        <v>228</v>
      </c>
      <c r="BH45" s="60">
        <v>12</v>
      </c>
      <c r="BI45" s="72" t="s">
        <v>1591</v>
      </c>
      <c r="BJ45" s="60" t="s">
        <v>1661</v>
      </c>
      <c r="BK45" s="60"/>
      <c r="BL45" s="60"/>
      <c r="BM45" s="63"/>
      <c r="BN45" s="72">
        <v>295</v>
      </c>
      <c r="BO45" s="63"/>
      <c r="BP45" s="60"/>
      <c r="BQ45" s="60">
        <v>0</v>
      </c>
      <c r="BR45" s="60">
        <v>3536</v>
      </c>
      <c r="BS45" s="63"/>
      <c r="BT45" s="60">
        <v>3536</v>
      </c>
      <c r="BU45" s="63"/>
      <c r="BV45" s="63"/>
      <c r="BW45" s="60"/>
      <c r="BX45" s="63"/>
      <c r="BY45" s="63"/>
      <c r="BZ45" s="72">
        <v>0</v>
      </c>
      <c r="CA45" s="63"/>
      <c r="CB45" s="63"/>
      <c r="CC45" s="63"/>
      <c r="CD45" s="63"/>
      <c r="CE45" s="63"/>
      <c r="CF45" s="63"/>
      <c r="CG45" s="60"/>
      <c r="CH45" s="63"/>
      <c r="CI45" s="63"/>
      <c r="CJ45" s="63"/>
      <c r="CK45" s="63"/>
      <c r="CL45" s="63"/>
      <c r="CM45" s="63"/>
      <c r="CN45" s="72" t="s">
        <v>1423</v>
      </c>
      <c r="CO45" s="72" t="s">
        <v>1480</v>
      </c>
      <c r="CP45" s="61"/>
      <c r="CQ45" s="63"/>
      <c r="CR45" s="72">
        <v>19</v>
      </c>
      <c r="CS45" s="63"/>
      <c r="CT45" s="63"/>
      <c r="CU45" s="72" t="s">
        <v>1495</v>
      </c>
      <c r="CV45" s="63"/>
      <c r="CW45" s="63"/>
      <c r="CX45" s="63"/>
      <c r="CY45" s="72" t="s">
        <v>1500</v>
      </c>
      <c r="CZ45" s="63"/>
      <c r="DA45" s="63"/>
      <c r="DB45" s="63"/>
      <c r="DC45" s="63"/>
      <c r="DD45" s="63"/>
      <c r="DE45" s="63"/>
      <c r="DF45" s="72" t="s">
        <v>1469</v>
      </c>
      <c r="DG45" s="72" t="s">
        <v>1473</v>
      </c>
      <c r="DH45" s="30">
        <v>29</v>
      </c>
      <c r="DI45" s="25"/>
      <c r="DJ45" s="25"/>
      <c r="DK45" s="25"/>
      <c r="DL45" s="25"/>
      <c r="DM45" s="23"/>
      <c r="DN45" s="25"/>
      <c r="DO45" s="25"/>
      <c r="DP45" s="27"/>
      <c r="DQ45" s="26"/>
      <c r="DR45" s="26"/>
      <c r="DS45" s="26"/>
      <c r="DT45" s="26"/>
      <c r="DU45" s="24"/>
      <c r="DV45" s="24"/>
      <c r="DW45" s="25"/>
      <c r="DX45" s="24"/>
      <c r="DY45" s="25"/>
      <c r="DZ45" s="24"/>
      <c r="EA45" s="25"/>
      <c r="EB45" s="25"/>
      <c r="EC45" s="25"/>
      <c r="ED45" s="26"/>
      <c r="EE45" s="26"/>
      <c r="EF45" s="24"/>
      <c r="EG45" s="25"/>
      <c r="EH45" s="26"/>
      <c r="EI45" s="25"/>
      <c r="EJ45" s="25"/>
      <c r="EK45" s="25"/>
      <c r="EL45" s="26"/>
      <c r="EM45" s="26"/>
      <c r="EN45" s="25"/>
      <c r="EO45" s="25"/>
      <c r="EP45" s="25"/>
      <c r="EQ45" s="25"/>
      <c r="ER45" s="25"/>
      <c r="ES45" s="26"/>
      <c r="ET45" s="26"/>
      <c r="EU45" s="25"/>
      <c r="EV45" s="27"/>
      <c r="EW45" s="27"/>
      <c r="EX45" s="27"/>
      <c r="EY45" s="27"/>
      <c r="EZ45" s="27"/>
      <c r="FA45" s="27"/>
      <c r="FB45" s="27"/>
      <c r="FC45" s="27"/>
      <c r="FD45" s="27"/>
      <c r="FE45" s="27"/>
      <c r="FF45" s="27"/>
      <c r="FG45" s="27"/>
      <c r="FH45" s="27"/>
      <c r="FI45" s="27"/>
      <c r="FJ45" s="27"/>
      <c r="FK45" s="27"/>
      <c r="FL45" s="27"/>
      <c r="FM45" s="27"/>
      <c r="FN45" s="38"/>
      <c r="FO45" s="38"/>
      <c r="FP45" s="38"/>
      <c r="FQ45" s="38"/>
      <c r="FR45" s="38"/>
      <c r="FS45" s="38"/>
    </row>
    <row r="46" spans="1:175" s="33" customFormat="1" ht="14.25" customHeight="1">
      <c r="A46" s="48" t="s">
        <v>953</v>
      </c>
      <c r="B46" s="48" t="s">
        <v>646</v>
      </c>
      <c r="C46" s="48"/>
      <c r="D46" s="48"/>
      <c r="E46" s="48">
        <v>1</v>
      </c>
      <c r="F46" s="48" t="s">
        <v>954</v>
      </c>
      <c r="G46" s="48" t="s">
        <v>955</v>
      </c>
      <c r="H46" s="49" t="s">
        <v>956</v>
      </c>
      <c r="I46" s="48"/>
      <c r="J46" s="48"/>
      <c r="K46" s="50"/>
      <c r="L46" s="50"/>
      <c r="M46" s="48"/>
      <c r="N46" s="51">
        <v>100</v>
      </c>
      <c r="O46" s="51" t="s">
        <v>1902</v>
      </c>
      <c r="P46" s="50"/>
      <c r="Q46" s="48"/>
      <c r="R46" s="52" t="e">
        <v>#DIV/0!</v>
      </c>
      <c r="S46" s="53">
        <v>32</v>
      </c>
      <c r="T46" s="54" t="s">
        <v>1903</v>
      </c>
      <c r="U46" s="72">
        <v>37</v>
      </c>
      <c r="V46" s="72" t="s">
        <v>2243</v>
      </c>
      <c r="W46" s="72">
        <v>91</v>
      </c>
      <c r="X46" s="60" t="s">
        <v>1520</v>
      </c>
      <c r="Y46" s="60" t="s">
        <v>1904</v>
      </c>
      <c r="Z46" s="72" t="s">
        <v>1437</v>
      </c>
      <c r="AA46" s="60" t="s">
        <v>1437</v>
      </c>
      <c r="AB46" s="61">
        <v>0</v>
      </c>
      <c r="AC46" s="72" t="s">
        <v>1595</v>
      </c>
      <c r="AD46" s="63" t="s">
        <v>1595</v>
      </c>
      <c r="AE46" s="60"/>
      <c r="AF46" s="60"/>
      <c r="AG46" s="63"/>
      <c r="AH46" s="63"/>
      <c r="AI46" s="63"/>
      <c r="AJ46" s="63"/>
      <c r="AK46" s="72" t="s">
        <v>1426</v>
      </c>
      <c r="AL46" s="60" t="s">
        <v>1848</v>
      </c>
      <c r="AM46" s="63"/>
      <c r="AN46" s="60" t="s">
        <v>1848</v>
      </c>
      <c r="AO46" s="63"/>
      <c r="AP46" s="60"/>
      <c r="AQ46" s="63"/>
      <c r="AR46" s="63"/>
      <c r="AS46" s="63"/>
      <c r="AT46" s="63"/>
      <c r="AU46" s="72" t="s">
        <v>1537</v>
      </c>
      <c r="AV46" s="60" t="s">
        <v>1537</v>
      </c>
      <c r="AW46" s="63"/>
      <c r="AX46" s="63"/>
      <c r="AY46" s="63"/>
      <c r="AZ46" s="63"/>
      <c r="BA46" s="63">
        <v>0</v>
      </c>
      <c r="BB46" s="72" t="s">
        <v>1512</v>
      </c>
      <c r="BC46" s="72">
        <v>57</v>
      </c>
      <c r="BD46" s="72" t="s">
        <v>1456</v>
      </c>
      <c r="BE46" s="60"/>
      <c r="BF46" s="60">
        <v>69</v>
      </c>
      <c r="BG46" s="60">
        <v>166</v>
      </c>
      <c r="BH46" s="60">
        <v>19</v>
      </c>
      <c r="BI46" s="72" t="s">
        <v>1552</v>
      </c>
      <c r="BJ46" s="60" t="s">
        <v>1422</v>
      </c>
      <c r="BK46" s="60"/>
      <c r="BL46" s="60"/>
      <c r="BM46" s="63"/>
      <c r="BN46" s="72">
        <v>336</v>
      </c>
      <c r="BO46" s="63"/>
      <c r="BP46" s="60"/>
      <c r="BQ46" s="60">
        <v>0</v>
      </c>
      <c r="BR46" s="60">
        <v>4036</v>
      </c>
      <c r="BS46" s="63"/>
      <c r="BT46" s="60">
        <v>4036</v>
      </c>
      <c r="BU46" s="63"/>
      <c r="BV46" s="63"/>
      <c r="BW46" s="60"/>
      <c r="BX46" s="63"/>
      <c r="BY46" s="63"/>
      <c r="BZ46" s="72">
        <v>0</v>
      </c>
      <c r="CA46" s="63"/>
      <c r="CB46" s="63"/>
      <c r="CC46" s="63"/>
      <c r="CD46" s="63"/>
      <c r="CE46" s="63"/>
      <c r="CF46" s="63"/>
      <c r="CG46" s="60"/>
      <c r="CH46" s="63"/>
      <c r="CI46" s="63"/>
      <c r="CJ46" s="63"/>
      <c r="CK46" s="63"/>
      <c r="CL46" s="63"/>
      <c r="CM46" s="63"/>
      <c r="CN46" s="72" t="s">
        <v>1409</v>
      </c>
      <c r="CO46" s="72" t="s">
        <v>1424</v>
      </c>
      <c r="CP46" s="61"/>
      <c r="CQ46" s="63"/>
      <c r="CR46" s="72">
        <v>19</v>
      </c>
      <c r="CS46" s="63"/>
      <c r="CT46" s="63"/>
      <c r="CU46" s="72" t="s">
        <v>1420</v>
      </c>
      <c r="CV46" s="63"/>
      <c r="CW46" s="63"/>
      <c r="CX46" s="63"/>
      <c r="CY46" s="72" t="s">
        <v>1502</v>
      </c>
      <c r="CZ46" s="63"/>
      <c r="DA46" s="63"/>
      <c r="DB46" s="63"/>
      <c r="DC46" s="63"/>
      <c r="DD46" s="63"/>
      <c r="DE46" s="63"/>
      <c r="DF46" s="72" t="s">
        <v>1469</v>
      </c>
      <c r="DG46" s="72" t="s">
        <v>1504</v>
      </c>
      <c r="DH46" s="30">
        <v>13</v>
      </c>
      <c r="DI46" s="25"/>
      <c r="DJ46" s="25"/>
      <c r="DK46" s="25"/>
      <c r="DL46" s="25"/>
      <c r="DM46" s="23"/>
      <c r="DN46" s="25"/>
      <c r="DO46" s="25"/>
      <c r="DP46" s="27"/>
      <c r="DQ46" s="26"/>
      <c r="DR46" s="26"/>
      <c r="DS46" s="26"/>
      <c r="DT46" s="26"/>
      <c r="DU46" s="24"/>
      <c r="DV46" s="24"/>
      <c r="DW46" s="25"/>
      <c r="DX46" s="24"/>
      <c r="DY46" s="25"/>
      <c r="DZ46" s="24"/>
      <c r="EA46" s="25"/>
      <c r="EB46" s="25"/>
      <c r="EC46" s="25"/>
      <c r="ED46" s="26"/>
      <c r="EE46" s="26"/>
      <c r="EF46" s="24"/>
      <c r="EG46" s="25"/>
      <c r="EH46" s="26"/>
      <c r="EI46" s="25"/>
      <c r="EJ46" s="25"/>
      <c r="EK46" s="25"/>
      <c r="EL46" s="26"/>
      <c r="EM46" s="26"/>
      <c r="EN46" s="25"/>
      <c r="EO46" s="25"/>
      <c r="EP46" s="25"/>
      <c r="EQ46" s="25"/>
      <c r="ER46" s="25"/>
      <c r="ES46" s="26"/>
      <c r="ET46" s="26"/>
      <c r="EU46" s="25"/>
      <c r="EV46" s="27"/>
      <c r="EW46" s="27"/>
      <c r="EX46" s="27"/>
      <c r="EY46" s="27"/>
      <c r="EZ46" s="27"/>
      <c r="FA46" s="27"/>
      <c r="FB46" s="27"/>
      <c r="FC46" s="27"/>
      <c r="FD46" s="27"/>
      <c r="FE46" s="27"/>
      <c r="FF46" s="27"/>
      <c r="FG46" s="27"/>
      <c r="FH46" s="27"/>
      <c r="FI46" s="27"/>
      <c r="FJ46" s="27"/>
      <c r="FK46" s="27"/>
      <c r="FL46" s="27"/>
      <c r="FM46" s="27"/>
      <c r="FN46" s="38"/>
      <c r="FO46" s="38"/>
      <c r="FP46" s="38"/>
      <c r="FQ46" s="38"/>
      <c r="FR46" s="38"/>
      <c r="FS46" s="38"/>
    </row>
    <row r="47" spans="1:175" s="33" customFormat="1" ht="14.25" customHeight="1">
      <c r="A47" s="48" t="s">
        <v>959</v>
      </c>
      <c r="B47" s="48" t="s">
        <v>646</v>
      </c>
      <c r="C47" s="48"/>
      <c r="D47" s="48"/>
      <c r="E47" s="48"/>
      <c r="F47" s="48" t="s">
        <v>438</v>
      </c>
      <c r="G47" s="48" t="s">
        <v>1256</v>
      </c>
      <c r="H47" s="49" t="s">
        <v>1905</v>
      </c>
      <c r="I47" s="48"/>
      <c r="J47" s="48"/>
      <c r="K47" s="50"/>
      <c r="L47" s="50"/>
      <c r="M47" s="48"/>
      <c r="N47" s="51" t="s">
        <v>1906</v>
      </c>
      <c r="O47" s="51" t="s">
        <v>1907</v>
      </c>
      <c r="P47" s="50"/>
      <c r="Q47" s="48"/>
      <c r="R47" s="52">
        <v>164</v>
      </c>
      <c r="S47" s="53" t="s">
        <v>1908</v>
      </c>
      <c r="T47" s="54" t="s">
        <v>1909</v>
      </c>
      <c r="U47" s="59">
        <v>51</v>
      </c>
      <c r="V47" s="59" t="s">
        <v>2244</v>
      </c>
      <c r="W47" s="59">
        <v>88</v>
      </c>
      <c r="X47" s="60" t="s">
        <v>1520</v>
      </c>
      <c r="Y47" s="60" t="s">
        <v>1910</v>
      </c>
      <c r="Z47" s="59" t="s">
        <v>1488</v>
      </c>
      <c r="AA47" s="60">
        <v>1525</v>
      </c>
      <c r="AB47" s="61">
        <v>0</v>
      </c>
      <c r="AC47" s="59" t="s">
        <v>1684</v>
      </c>
      <c r="AD47" s="63" t="s">
        <v>1684</v>
      </c>
      <c r="AE47" s="60"/>
      <c r="AF47" s="60"/>
      <c r="AG47" s="63"/>
      <c r="AH47" s="63"/>
      <c r="AI47" s="63"/>
      <c r="AJ47" s="63"/>
      <c r="AK47" s="59" t="s">
        <v>1911</v>
      </c>
      <c r="AL47" s="60">
        <v>8775</v>
      </c>
      <c r="AM47" s="63"/>
      <c r="AN47" s="60">
        <v>8775</v>
      </c>
      <c r="AO47" s="63"/>
      <c r="AP47" s="60"/>
      <c r="AQ47" s="63"/>
      <c r="AR47" s="63"/>
      <c r="AS47" s="63"/>
      <c r="AT47" s="63"/>
      <c r="AU47" s="59" t="s">
        <v>1778</v>
      </c>
      <c r="AV47" s="60" t="s">
        <v>1778</v>
      </c>
      <c r="AW47" s="63"/>
      <c r="AX47" s="63"/>
      <c r="AY47" s="63"/>
      <c r="AZ47" s="63"/>
      <c r="BA47" s="63">
        <v>0</v>
      </c>
      <c r="BB47" s="59">
        <v>1</v>
      </c>
      <c r="BC47" s="59">
        <v>56</v>
      </c>
      <c r="BD47" s="59" t="s">
        <v>1623</v>
      </c>
      <c r="BE47" s="60">
        <v>12</v>
      </c>
      <c r="BF47" s="60" t="s">
        <v>1912</v>
      </c>
      <c r="BG47" s="60">
        <v>290</v>
      </c>
      <c r="BH47" s="60">
        <v>693333333333333</v>
      </c>
      <c r="BI47" s="59" t="s">
        <v>1552</v>
      </c>
      <c r="BJ47" s="60" t="s">
        <v>1913</v>
      </c>
      <c r="BK47" s="60"/>
      <c r="BL47" s="60"/>
      <c r="BM47" s="63"/>
      <c r="BN47" s="59">
        <v>313</v>
      </c>
      <c r="BO47" s="63"/>
      <c r="BP47" s="60">
        <v>830</v>
      </c>
      <c r="BQ47" s="60">
        <v>0</v>
      </c>
      <c r="BR47" s="60">
        <v>37547125</v>
      </c>
      <c r="BS47" s="63"/>
      <c r="BT47" s="60">
        <v>37547125</v>
      </c>
      <c r="BU47" s="63"/>
      <c r="BV47" s="63"/>
      <c r="BW47" s="60"/>
      <c r="BX47" s="63"/>
      <c r="BY47" s="63"/>
      <c r="BZ47" s="59">
        <v>0</v>
      </c>
      <c r="CA47" s="63"/>
      <c r="CB47" s="63"/>
      <c r="CC47" s="63"/>
      <c r="CD47" s="63"/>
      <c r="CE47" s="63"/>
      <c r="CF47" s="63"/>
      <c r="CG47" s="60"/>
      <c r="CH47" s="63"/>
      <c r="CI47" s="63"/>
      <c r="CJ47" s="63"/>
      <c r="CK47" s="63"/>
      <c r="CL47" s="63"/>
      <c r="CM47" s="63"/>
      <c r="CN47" s="59" t="s">
        <v>1768</v>
      </c>
      <c r="CO47" s="59" t="s">
        <v>1815</v>
      </c>
      <c r="CP47" s="61"/>
      <c r="CQ47" s="63"/>
      <c r="CR47" s="59" t="s">
        <v>1588</v>
      </c>
      <c r="CS47" s="63"/>
      <c r="CT47" s="63"/>
      <c r="CU47" s="59" t="s">
        <v>1422</v>
      </c>
      <c r="CV47" s="63"/>
      <c r="CW47" s="63"/>
      <c r="CX47" s="60" t="s">
        <v>1914</v>
      </c>
      <c r="CY47" s="59">
        <v>19</v>
      </c>
      <c r="CZ47" s="63"/>
      <c r="DA47" s="60">
        <v>19</v>
      </c>
      <c r="DB47" s="60">
        <v>0</v>
      </c>
      <c r="DC47" s="60"/>
      <c r="DD47" s="60"/>
      <c r="DE47" s="63"/>
      <c r="DF47" s="59">
        <v>0</v>
      </c>
      <c r="DG47" s="59" t="s">
        <v>1450</v>
      </c>
      <c r="DH47" s="30" t="s">
        <v>1915</v>
      </c>
      <c r="DI47" s="25"/>
      <c r="DJ47" s="25"/>
      <c r="DK47" s="25"/>
      <c r="DL47" s="25"/>
      <c r="DM47" s="23"/>
      <c r="DN47" s="25"/>
      <c r="DO47" s="25"/>
      <c r="DP47" s="27"/>
      <c r="DQ47" s="26"/>
      <c r="DR47" s="26"/>
      <c r="DS47" s="26"/>
      <c r="DT47" s="26"/>
      <c r="DU47" s="24"/>
      <c r="DV47" s="24"/>
      <c r="DW47" s="25"/>
      <c r="DX47" s="24"/>
      <c r="DY47" s="25"/>
      <c r="DZ47" s="24"/>
      <c r="EA47" s="25"/>
      <c r="EB47" s="25"/>
      <c r="EC47" s="25"/>
      <c r="ED47" s="26"/>
      <c r="EE47" s="26"/>
      <c r="EF47" s="24"/>
      <c r="EG47" s="25"/>
      <c r="EH47" s="26"/>
      <c r="EI47" s="25"/>
      <c r="EJ47" s="25"/>
      <c r="EK47" s="25"/>
      <c r="EL47" s="26"/>
      <c r="EM47" s="26"/>
      <c r="EN47" s="25"/>
      <c r="EO47" s="25"/>
      <c r="EP47" s="25"/>
      <c r="EQ47" s="25"/>
      <c r="ER47" s="25"/>
      <c r="ES47" s="26"/>
      <c r="ET47" s="26"/>
      <c r="EU47" s="25"/>
      <c r="EV47" s="27"/>
      <c r="EW47" s="27"/>
      <c r="EX47" s="27"/>
      <c r="EY47" s="27"/>
      <c r="EZ47" s="27"/>
      <c r="FA47" s="27"/>
      <c r="FB47" s="27"/>
      <c r="FC47" s="27"/>
      <c r="FD47" s="27"/>
      <c r="FE47" s="27"/>
      <c r="FF47" s="27"/>
      <c r="FG47" s="27"/>
      <c r="FH47" s="27"/>
      <c r="FI47" s="27"/>
      <c r="FJ47" s="27"/>
      <c r="FK47" s="27"/>
      <c r="FL47" s="27"/>
      <c r="FM47" s="27"/>
      <c r="FN47" s="38"/>
      <c r="FO47" s="38"/>
      <c r="FP47" s="38"/>
      <c r="FQ47" s="38"/>
      <c r="FR47" s="38"/>
      <c r="FS47" s="38"/>
    </row>
    <row r="48" spans="1:175" s="33" customFormat="1" ht="14.25" customHeight="1">
      <c r="A48" s="48" t="s">
        <v>965</v>
      </c>
      <c r="B48" s="48" t="s">
        <v>646</v>
      </c>
      <c r="C48" s="48"/>
      <c r="D48" s="48"/>
      <c r="E48" s="48">
        <v>1</v>
      </c>
      <c r="F48" s="48" t="s">
        <v>966</v>
      </c>
      <c r="G48" s="48" t="s">
        <v>1316</v>
      </c>
      <c r="H48" s="49" t="s">
        <v>967</v>
      </c>
      <c r="I48" s="48"/>
      <c r="J48" s="48"/>
      <c r="K48" s="50"/>
      <c r="L48" s="50"/>
      <c r="M48" s="48"/>
      <c r="N48" s="51" t="s">
        <v>1916</v>
      </c>
      <c r="O48" s="51" t="s">
        <v>1917</v>
      </c>
      <c r="P48" s="50"/>
      <c r="Q48" s="48"/>
      <c r="R48" s="52" t="e">
        <v>#DIV/0!</v>
      </c>
      <c r="S48" s="53">
        <v>23</v>
      </c>
      <c r="T48" s="54" t="s">
        <v>1918</v>
      </c>
      <c r="U48" s="59">
        <v>35</v>
      </c>
      <c r="V48" s="59" t="s">
        <v>2245</v>
      </c>
      <c r="W48" s="59">
        <v>92</v>
      </c>
      <c r="X48" s="60" t="s">
        <v>1520</v>
      </c>
      <c r="Y48" s="60" t="s">
        <v>1919</v>
      </c>
      <c r="Z48" s="59" t="s">
        <v>1647</v>
      </c>
      <c r="AA48" s="60" t="s">
        <v>1647</v>
      </c>
      <c r="AB48" s="61">
        <v>0</v>
      </c>
      <c r="AC48" s="59" t="s">
        <v>1920</v>
      </c>
      <c r="AD48" s="63" t="s">
        <v>1920</v>
      </c>
      <c r="AE48" s="60"/>
      <c r="AF48" s="60"/>
      <c r="AG48" s="63"/>
      <c r="AH48" s="63"/>
      <c r="AI48" s="63"/>
      <c r="AJ48" s="63"/>
      <c r="AK48" s="59" t="s">
        <v>1552</v>
      </c>
      <c r="AL48" s="60" t="s">
        <v>1921</v>
      </c>
      <c r="AM48" s="63"/>
      <c r="AN48" s="60" t="s">
        <v>1921</v>
      </c>
      <c r="AO48" s="63"/>
      <c r="AP48" s="60"/>
      <c r="AQ48" s="63"/>
      <c r="AR48" s="63"/>
      <c r="AS48" s="63"/>
      <c r="AT48" s="63"/>
      <c r="AU48" s="59" t="s">
        <v>1836</v>
      </c>
      <c r="AV48" s="60"/>
      <c r="AW48" s="63"/>
      <c r="AX48" s="63"/>
      <c r="AY48" s="63"/>
      <c r="AZ48" s="63"/>
      <c r="BA48" s="63">
        <v>0</v>
      </c>
      <c r="BB48" s="59" t="s">
        <v>1638</v>
      </c>
      <c r="BC48" s="59">
        <v>67</v>
      </c>
      <c r="BD48" s="59" t="s">
        <v>1922</v>
      </c>
      <c r="BE48" s="60"/>
      <c r="BF48" s="60">
        <v>48</v>
      </c>
      <c r="BG48" s="60">
        <v>521</v>
      </c>
      <c r="BH48" s="60">
        <v>46</v>
      </c>
      <c r="BI48" s="59" t="s">
        <v>1552</v>
      </c>
      <c r="BJ48" s="60"/>
      <c r="BK48" s="60"/>
      <c r="BL48" s="60"/>
      <c r="BM48" s="63"/>
      <c r="BN48" s="59">
        <v>337</v>
      </c>
      <c r="BO48" s="63"/>
      <c r="BP48" s="60"/>
      <c r="BQ48" s="60">
        <v>0</v>
      </c>
      <c r="BR48" s="60"/>
      <c r="BS48" s="63"/>
      <c r="BT48" s="60"/>
      <c r="BU48" s="63"/>
      <c r="BV48" s="63"/>
      <c r="BW48" s="60"/>
      <c r="BX48" s="63"/>
      <c r="BY48" s="63"/>
      <c r="BZ48" s="59">
        <v>0</v>
      </c>
      <c r="CA48" s="63"/>
      <c r="CB48" s="63"/>
      <c r="CC48" s="63"/>
      <c r="CD48" s="63"/>
      <c r="CE48" s="63"/>
      <c r="CF48" s="63"/>
      <c r="CG48" s="60"/>
      <c r="CH48" s="63"/>
      <c r="CI48" s="63"/>
      <c r="CJ48" s="63"/>
      <c r="CK48" s="63"/>
      <c r="CL48" s="63"/>
      <c r="CM48" s="63"/>
      <c r="CN48" s="59" t="s">
        <v>1415</v>
      </c>
      <c r="CO48" s="59" t="s">
        <v>1421</v>
      </c>
      <c r="CP48" s="61"/>
      <c r="CQ48" s="63"/>
      <c r="CR48" s="59" t="s">
        <v>1408</v>
      </c>
      <c r="CS48" s="63"/>
      <c r="CT48" s="63"/>
      <c r="CU48" s="59" t="s">
        <v>1419</v>
      </c>
      <c r="CV48" s="63"/>
      <c r="CW48" s="63"/>
      <c r="CX48" s="63" t="s">
        <v>1923</v>
      </c>
      <c r="CY48" s="59">
        <v>62</v>
      </c>
      <c r="CZ48" s="63"/>
      <c r="DA48" s="63">
        <v>62</v>
      </c>
      <c r="DB48" s="63">
        <v>0</v>
      </c>
      <c r="DC48" s="63">
        <v>62</v>
      </c>
      <c r="DD48" s="63"/>
      <c r="DE48" s="63"/>
      <c r="DF48" s="59">
        <v>0</v>
      </c>
      <c r="DG48" s="59">
        <v>23</v>
      </c>
      <c r="DH48" s="30">
        <v>23</v>
      </c>
      <c r="DI48" s="25"/>
      <c r="DJ48" s="25"/>
      <c r="DK48" s="25"/>
      <c r="DL48" s="25"/>
      <c r="DM48" s="23"/>
      <c r="DN48" s="25"/>
      <c r="DO48" s="25"/>
      <c r="DP48" s="27"/>
      <c r="DQ48" s="26"/>
      <c r="DR48" s="26"/>
      <c r="DS48" s="26"/>
      <c r="DT48" s="26"/>
      <c r="DU48" s="24"/>
      <c r="DV48" s="24"/>
      <c r="DW48" s="25"/>
      <c r="DX48" s="24"/>
      <c r="DY48" s="25"/>
      <c r="DZ48" s="24"/>
      <c r="EA48" s="25"/>
      <c r="EB48" s="25"/>
      <c r="EC48" s="25"/>
      <c r="ED48" s="26"/>
      <c r="EE48" s="26"/>
      <c r="EF48" s="24"/>
      <c r="EG48" s="25"/>
      <c r="EH48" s="26"/>
      <c r="EI48" s="25"/>
      <c r="EJ48" s="25"/>
      <c r="EK48" s="25"/>
      <c r="EL48" s="26"/>
      <c r="EM48" s="26"/>
      <c r="EN48" s="25"/>
      <c r="EO48" s="25"/>
      <c r="EP48" s="25"/>
      <c r="EQ48" s="25"/>
      <c r="ER48" s="25"/>
      <c r="ES48" s="26"/>
      <c r="ET48" s="26"/>
      <c r="EU48" s="25"/>
      <c r="EV48" s="27"/>
      <c r="EW48" s="27"/>
      <c r="EX48" s="27"/>
      <c r="EY48" s="27"/>
      <c r="EZ48" s="27"/>
      <c r="FA48" s="27"/>
      <c r="FB48" s="27"/>
      <c r="FC48" s="27"/>
      <c r="FD48" s="27"/>
      <c r="FE48" s="27"/>
      <c r="FF48" s="27"/>
      <c r="FG48" s="27"/>
      <c r="FH48" s="27"/>
      <c r="FI48" s="27"/>
      <c r="FJ48" s="27"/>
      <c r="FK48" s="27"/>
      <c r="FL48" s="27"/>
      <c r="FM48" s="27"/>
      <c r="FN48" s="38"/>
      <c r="FO48" s="38"/>
      <c r="FP48" s="38"/>
      <c r="FQ48" s="38"/>
      <c r="FR48" s="38"/>
      <c r="FS48" s="38"/>
    </row>
    <row r="49" spans="1:175" s="33" customFormat="1" ht="14.25" customHeight="1">
      <c r="A49" s="48" t="s">
        <v>555</v>
      </c>
      <c r="B49" s="48" t="s">
        <v>646</v>
      </c>
      <c r="C49" s="48"/>
      <c r="D49" s="48"/>
      <c r="E49" s="48">
        <v>1</v>
      </c>
      <c r="F49" s="48" t="s">
        <v>448</v>
      </c>
      <c r="G49" s="48" t="s">
        <v>1257</v>
      </c>
      <c r="H49" s="49" t="s">
        <v>449</v>
      </c>
      <c r="I49" s="48"/>
      <c r="J49" s="48"/>
      <c r="K49" s="50"/>
      <c r="L49" s="50"/>
      <c r="M49" s="48"/>
      <c r="N49" s="51">
        <v>99.999999999999986</v>
      </c>
      <c r="O49" s="51" t="s">
        <v>1924</v>
      </c>
      <c r="P49" s="50"/>
      <c r="Q49" s="48"/>
      <c r="R49" s="52" t="e">
        <v>#DIV/0!</v>
      </c>
      <c r="S49" s="53">
        <v>50</v>
      </c>
      <c r="T49" s="54" t="s">
        <v>1925</v>
      </c>
      <c r="U49" s="72">
        <v>58</v>
      </c>
      <c r="V49" s="72" t="s">
        <v>2246</v>
      </c>
      <c r="W49" s="72" t="s">
        <v>1926</v>
      </c>
      <c r="X49" s="60" t="s">
        <v>1520</v>
      </c>
      <c r="Y49" s="60" t="s">
        <v>1927</v>
      </c>
      <c r="Z49" s="72" t="s">
        <v>1457</v>
      </c>
      <c r="AA49" s="60" t="s">
        <v>1457</v>
      </c>
      <c r="AB49" s="61">
        <v>0</v>
      </c>
      <c r="AC49" s="72" t="s">
        <v>1552</v>
      </c>
      <c r="AD49" s="63" t="s">
        <v>1552</v>
      </c>
      <c r="AE49" s="60"/>
      <c r="AF49" s="60"/>
      <c r="AG49" s="63"/>
      <c r="AH49" s="63"/>
      <c r="AI49" s="63"/>
      <c r="AJ49" s="63"/>
      <c r="AK49" s="72">
        <v>4</v>
      </c>
      <c r="AL49" s="60" t="s">
        <v>1928</v>
      </c>
      <c r="AM49" s="63"/>
      <c r="AN49" s="60" t="s">
        <v>1928</v>
      </c>
      <c r="AO49" s="63"/>
      <c r="AP49" s="60"/>
      <c r="AQ49" s="63"/>
      <c r="AR49" s="63"/>
      <c r="AS49" s="63"/>
      <c r="AT49" s="63"/>
      <c r="AU49" s="72">
        <v>4</v>
      </c>
      <c r="AV49" s="60"/>
      <c r="AW49" s="63"/>
      <c r="AX49" s="63"/>
      <c r="AY49" s="63"/>
      <c r="AZ49" s="63"/>
      <c r="BA49" s="63">
        <v>0</v>
      </c>
      <c r="BB49" s="72" t="s">
        <v>1553</v>
      </c>
      <c r="BC49" s="72">
        <v>203</v>
      </c>
      <c r="BD49" s="72" t="s">
        <v>1537</v>
      </c>
      <c r="BE49" s="60"/>
      <c r="BF49" s="60">
        <v>127</v>
      </c>
      <c r="BG49" s="60">
        <v>315</v>
      </c>
      <c r="BH49" s="60">
        <v>146</v>
      </c>
      <c r="BI49" s="72" t="s">
        <v>1552</v>
      </c>
      <c r="BJ49" s="60" t="s">
        <v>1422</v>
      </c>
      <c r="BK49" s="60"/>
      <c r="BL49" s="60"/>
      <c r="BM49" s="63"/>
      <c r="BN49" s="72">
        <v>458</v>
      </c>
      <c r="BO49" s="63"/>
      <c r="BP49" s="60"/>
      <c r="BQ49" s="60">
        <v>0</v>
      </c>
      <c r="BR49" s="60">
        <v>5501</v>
      </c>
      <c r="BS49" s="63"/>
      <c r="BT49" s="60">
        <v>5501</v>
      </c>
      <c r="BU49" s="63"/>
      <c r="BV49" s="63"/>
      <c r="BW49" s="60"/>
      <c r="BX49" s="63"/>
      <c r="BY49" s="63"/>
      <c r="BZ49" s="72">
        <v>0</v>
      </c>
      <c r="CA49" s="63"/>
      <c r="CB49" s="63"/>
      <c r="CC49" s="63"/>
      <c r="CD49" s="63"/>
      <c r="CE49" s="63"/>
      <c r="CF49" s="63"/>
      <c r="CG49" s="60"/>
      <c r="CH49" s="63"/>
      <c r="CI49" s="63"/>
      <c r="CJ49" s="63"/>
      <c r="CK49" s="63"/>
      <c r="CL49" s="63"/>
      <c r="CM49" s="63"/>
      <c r="CN49" s="72" t="s">
        <v>1768</v>
      </c>
      <c r="CO49" s="72" t="s">
        <v>1929</v>
      </c>
      <c r="CP49" s="61"/>
      <c r="CQ49" s="63"/>
      <c r="CR49" s="72" t="s">
        <v>1408</v>
      </c>
      <c r="CS49" s="63"/>
      <c r="CT49" s="63"/>
      <c r="CU49" s="72" t="s">
        <v>1421</v>
      </c>
      <c r="CV49" s="78"/>
      <c r="CW49" s="78"/>
      <c r="CX49" s="78"/>
      <c r="CY49" s="72" t="s">
        <v>1474</v>
      </c>
      <c r="CZ49" s="78"/>
      <c r="DA49" s="78"/>
      <c r="DB49" s="78"/>
      <c r="DC49" s="78"/>
      <c r="DD49" s="78"/>
      <c r="DE49" s="78"/>
      <c r="DF49" s="72" t="s">
        <v>1469</v>
      </c>
      <c r="DG49" s="72">
        <v>24</v>
      </c>
      <c r="DH49" s="30">
        <v>24</v>
      </c>
      <c r="DI49" s="25"/>
      <c r="DJ49" s="25"/>
      <c r="DK49" s="25"/>
      <c r="DL49" s="25"/>
      <c r="DM49" s="23"/>
      <c r="DN49" s="25"/>
      <c r="DO49" s="25"/>
      <c r="DP49" s="27"/>
      <c r="DQ49" s="26"/>
      <c r="DR49" s="26"/>
      <c r="DS49" s="26"/>
      <c r="DT49" s="26"/>
      <c r="DU49" s="24"/>
      <c r="DV49" s="24"/>
      <c r="DW49" s="25"/>
      <c r="DX49" s="24"/>
      <c r="DY49" s="25"/>
      <c r="DZ49" s="24"/>
      <c r="EA49" s="25"/>
      <c r="EB49" s="25"/>
      <c r="EC49" s="25"/>
      <c r="ED49" s="26"/>
      <c r="EE49" s="26"/>
      <c r="EF49" s="24"/>
      <c r="EG49" s="25"/>
      <c r="EH49" s="26"/>
      <c r="EI49" s="25"/>
      <c r="EJ49" s="25"/>
      <c r="EK49" s="25"/>
      <c r="EL49" s="26"/>
      <c r="EM49" s="26"/>
      <c r="EN49" s="25"/>
      <c r="EO49" s="25"/>
      <c r="EP49" s="25"/>
      <c r="EQ49" s="25"/>
      <c r="ER49" s="25"/>
      <c r="ES49" s="26"/>
      <c r="ET49" s="26"/>
      <c r="EU49" s="25"/>
      <c r="EV49" s="27"/>
      <c r="EW49" s="27"/>
      <c r="EX49" s="27"/>
      <c r="EY49" s="27"/>
      <c r="EZ49" s="27"/>
      <c r="FA49" s="27"/>
      <c r="FB49" s="27"/>
      <c r="FC49" s="27"/>
      <c r="FD49" s="27"/>
      <c r="FE49" s="27"/>
      <c r="FF49" s="27"/>
      <c r="FG49" s="27"/>
      <c r="FH49" s="27"/>
      <c r="FI49" s="27"/>
      <c r="FJ49" s="27"/>
      <c r="FK49" s="27"/>
      <c r="FL49" s="27"/>
      <c r="FM49" s="27"/>
      <c r="FN49" s="38"/>
      <c r="FO49" s="38"/>
      <c r="FP49" s="38"/>
      <c r="FQ49" s="38"/>
      <c r="FR49" s="38"/>
      <c r="FS49" s="38"/>
    </row>
    <row r="50" spans="1:175" s="33" customFormat="1" ht="14.25" customHeight="1">
      <c r="A50" s="48" t="s">
        <v>554</v>
      </c>
      <c r="B50" s="48" t="s">
        <v>646</v>
      </c>
      <c r="C50" s="48"/>
      <c r="D50" s="48"/>
      <c r="E50" s="48">
        <v>1</v>
      </c>
      <c r="F50" s="48" t="s">
        <v>444</v>
      </c>
      <c r="G50" s="56" t="s">
        <v>447</v>
      </c>
      <c r="H50" s="49" t="s">
        <v>1930</v>
      </c>
      <c r="I50" s="48"/>
      <c r="J50" s="48"/>
      <c r="K50" s="50"/>
      <c r="L50" s="50"/>
      <c r="M50" s="48"/>
      <c r="N50" s="51" t="s">
        <v>1865</v>
      </c>
      <c r="O50" s="51">
        <v>100</v>
      </c>
      <c r="P50" s="50"/>
      <c r="Q50" s="48"/>
      <c r="R50" s="52" t="e">
        <v>#DIV/0!</v>
      </c>
      <c r="S50" s="53">
        <v>74</v>
      </c>
      <c r="T50" s="54" t="s">
        <v>1931</v>
      </c>
      <c r="U50" s="59">
        <v>73</v>
      </c>
      <c r="V50" s="59" t="s">
        <v>2247</v>
      </c>
      <c r="W50" s="59">
        <v>80</v>
      </c>
      <c r="X50" s="60" t="s">
        <v>1520</v>
      </c>
      <c r="Y50" s="60" t="s">
        <v>1932</v>
      </c>
      <c r="Z50" s="59" t="s">
        <v>1426</v>
      </c>
      <c r="AA50" s="60" t="s">
        <v>1426</v>
      </c>
      <c r="AB50" s="61">
        <v>0</v>
      </c>
      <c r="AC50" s="59" t="s">
        <v>1552</v>
      </c>
      <c r="AD50" s="63" t="s">
        <v>1552</v>
      </c>
      <c r="AE50" s="60"/>
      <c r="AF50" s="60"/>
      <c r="AG50" s="63"/>
      <c r="AH50" s="63"/>
      <c r="AI50" s="63"/>
      <c r="AJ50" s="63"/>
      <c r="AK50" s="59" t="s">
        <v>1933</v>
      </c>
      <c r="AL50" s="60" t="s">
        <v>1720</v>
      </c>
      <c r="AM50" s="63"/>
      <c r="AN50" s="60" t="s">
        <v>1720</v>
      </c>
      <c r="AO50" s="63"/>
      <c r="AP50" s="60"/>
      <c r="AQ50" s="63"/>
      <c r="AR50" s="63"/>
      <c r="AS50" s="63"/>
      <c r="AT50" s="63"/>
      <c r="AU50" s="59" t="s">
        <v>1608</v>
      </c>
      <c r="AV50" s="60"/>
      <c r="AW50" s="63"/>
      <c r="AX50" s="63"/>
      <c r="AY50" s="63"/>
      <c r="AZ50" s="63"/>
      <c r="BA50" s="63">
        <v>0</v>
      </c>
      <c r="BB50" s="59" t="s">
        <v>1542</v>
      </c>
      <c r="BC50" s="59">
        <v>26</v>
      </c>
      <c r="BD50" s="59" t="s">
        <v>1591</v>
      </c>
      <c r="BE50" s="60">
        <v>17</v>
      </c>
      <c r="BF50" s="60">
        <v>27</v>
      </c>
      <c r="BG50" s="60">
        <v>256</v>
      </c>
      <c r="BH50" s="60">
        <v>13</v>
      </c>
      <c r="BI50" s="59" t="s">
        <v>1684</v>
      </c>
      <c r="BJ50" s="60" t="s">
        <v>1934</v>
      </c>
      <c r="BK50" s="60"/>
      <c r="BL50" s="60"/>
      <c r="BM50" s="63"/>
      <c r="BN50" s="59">
        <v>15</v>
      </c>
      <c r="BO50" s="63"/>
      <c r="BP50" s="60"/>
      <c r="BQ50" s="60">
        <v>0</v>
      </c>
      <c r="BR50" s="60">
        <v>184</v>
      </c>
      <c r="BS50" s="63"/>
      <c r="BT50" s="60">
        <v>184</v>
      </c>
      <c r="BU50" s="63"/>
      <c r="BV50" s="63"/>
      <c r="BW50" s="60"/>
      <c r="BX50" s="63"/>
      <c r="BY50" s="63"/>
      <c r="BZ50" s="59">
        <v>0</v>
      </c>
      <c r="CA50" s="63"/>
      <c r="CB50" s="63"/>
      <c r="CC50" s="63"/>
      <c r="CD50" s="63"/>
      <c r="CE50" s="63"/>
      <c r="CF50" s="63"/>
      <c r="CG50" s="60"/>
      <c r="CH50" s="63"/>
      <c r="CI50" s="63"/>
      <c r="CJ50" s="63"/>
      <c r="CK50" s="63"/>
      <c r="CL50" s="63"/>
      <c r="CM50" s="63"/>
      <c r="CN50" s="59" t="s">
        <v>1768</v>
      </c>
      <c r="CO50" s="59" t="s">
        <v>1695</v>
      </c>
      <c r="CP50" s="61"/>
      <c r="CQ50" s="63"/>
      <c r="CR50" s="59" t="s">
        <v>1481</v>
      </c>
      <c r="CS50" s="63"/>
      <c r="CT50" s="63"/>
      <c r="CU50" s="59" t="s">
        <v>1451</v>
      </c>
      <c r="CV50" s="63"/>
      <c r="CW50" s="63"/>
      <c r="CX50" s="63" t="s">
        <v>1494</v>
      </c>
      <c r="CY50" s="59">
        <v>25</v>
      </c>
      <c r="CZ50" s="63">
        <v>29</v>
      </c>
      <c r="DA50" s="63"/>
      <c r="DB50" s="63">
        <v>0</v>
      </c>
      <c r="DC50" s="63"/>
      <c r="DD50" s="63"/>
      <c r="DE50" s="63"/>
      <c r="DF50" s="59">
        <v>0</v>
      </c>
      <c r="DG50" s="59">
        <v>31</v>
      </c>
      <c r="DH50" s="30">
        <v>31</v>
      </c>
      <c r="DI50" s="25"/>
      <c r="DJ50" s="25"/>
      <c r="DK50" s="25"/>
      <c r="DL50" s="25"/>
      <c r="DM50" s="23"/>
      <c r="DN50" s="25"/>
      <c r="DO50" s="25"/>
      <c r="DP50" s="27"/>
      <c r="DQ50" s="26"/>
      <c r="DR50" s="26"/>
      <c r="DS50" s="26"/>
      <c r="DT50" s="26"/>
      <c r="DU50" s="24"/>
      <c r="DV50" s="24"/>
      <c r="DW50" s="25"/>
      <c r="DX50" s="24"/>
      <c r="DY50" s="25"/>
      <c r="DZ50" s="24"/>
      <c r="EA50" s="25"/>
      <c r="EB50" s="25"/>
      <c r="EC50" s="25"/>
      <c r="ED50" s="26"/>
      <c r="EE50" s="26"/>
      <c r="EF50" s="24"/>
      <c r="EG50" s="25"/>
      <c r="EH50" s="26"/>
      <c r="EI50" s="25"/>
      <c r="EJ50" s="25"/>
      <c r="EK50" s="25"/>
      <c r="EL50" s="26"/>
      <c r="EM50" s="26"/>
      <c r="EN50" s="25"/>
      <c r="EO50" s="25"/>
      <c r="EP50" s="25"/>
      <c r="EQ50" s="25"/>
      <c r="ER50" s="25"/>
      <c r="ES50" s="26"/>
      <c r="ET50" s="26"/>
      <c r="EU50" s="25"/>
      <c r="EV50" s="27"/>
      <c r="EW50" s="27"/>
      <c r="EX50" s="27"/>
      <c r="EY50" s="27"/>
      <c r="EZ50" s="27"/>
      <c r="FA50" s="27"/>
      <c r="FB50" s="27"/>
      <c r="FC50" s="27"/>
      <c r="FD50" s="27"/>
      <c r="FE50" s="27"/>
      <c r="FF50" s="27"/>
      <c r="FG50" s="27"/>
      <c r="FH50" s="27"/>
      <c r="FI50" s="27"/>
      <c r="FJ50" s="27"/>
      <c r="FK50" s="27"/>
      <c r="FL50" s="27"/>
      <c r="FM50" s="27"/>
      <c r="FN50" s="38"/>
      <c r="FO50" s="38"/>
      <c r="FP50" s="38"/>
      <c r="FQ50" s="38"/>
      <c r="FR50" s="38"/>
      <c r="FS50" s="38"/>
    </row>
    <row r="51" spans="1:175" s="33" customFormat="1" ht="14.25" customHeight="1">
      <c r="A51" s="48" t="s">
        <v>556</v>
      </c>
      <c r="B51" s="48" t="s">
        <v>646</v>
      </c>
      <c r="C51" s="48"/>
      <c r="D51" s="48"/>
      <c r="E51" s="48">
        <v>1</v>
      </c>
      <c r="F51" s="48" t="s">
        <v>452</v>
      </c>
      <c r="G51" s="48" t="s">
        <v>453</v>
      </c>
      <c r="H51" s="49" t="s">
        <v>454</v>
      </c>
      <c r="I51" s="48"/>
      <c r="J51" s="48"/>
      <c r="K51" s="50"/>
      <c r="L51" s="50"/>
      <c r="M51" s="48"/>
      <c r="N51" s="51">
        <v>99.999999999999986</v>
      </c>
      <c r="O51" s="51">
        <v>100.00000000000001</v>
      </c>
      <c r="P51" s="50"/>
      <c r="Q51" s="48"/>
      <c r="R51" s="52" t="e">
        <v>#DIV/0!</v>
      </c>
      <c r="S51" s="53">
        <v>298</v>
      </c>
      <c r="T51" s="54" t="s">
        <v>1935</v>
      </c>
      <c r="U51" s="59">
        <v>292</v>
      </c>
      <c r="V51" s="59" t="s">
        <v>2248</v>
      </c>
      <c r="W51" s="59" t="s">
        <v>1936</v>
      </c>
      <c r="X51" s="60" t="s">
        <v>1520</v>
      </c>
      <c r="Y51" s="60" t="s">
        <v>1937</v>
      </c>
      <c r="Z51" s="59" t="s">
        <v>1938</v>
      </c>
      <c r="AA51" s="60">
        <v>256666666666667</v>
      </c>
      <c r="AB51" s="61">
        <v>0</v>
      </c>
      <c r="AC51" s="59" t="s">
        <v>1433</v>
      </c>
      <c r="AD51" s="63" t="s">
        <v>1939</v>
      </c>
      <c r="AE51" s="60"/>
      <c r="AF51" s="60"/>
      <c r="AG51" s="63"/>
      <c r="AH51" s="63"/>
      <c r="AI51" s="63"/>
      <c r="AJ51" s="63"/>
      <c r="AK51" s="59" t="s">
        <v>1940</v>
      </c>
      <c r="AL51" s="60" t="s">
        <v>1941</v>
      </c>
      <c r="AM51" s="63"/>
      <c r="AN51" s="60" t="s">
        <v>1941</v>
      </c>
      <c r="AO51" s="63"/>
      <c r="AP51" s="60"/>
      <c r="AQ51" s="63"/>
      <c r="AR51" s="63"/>
      <c r="AS51" s="63"/>
      <c r="AT51" s="63"/>
      <c r="AU51" s="59" t="s">
        <v>1801</v>
      </c>
      <c r="AV51" s="60" t="s">
        <v>1801</v>
      </c>
      <c r="AW51" s="63"/>
      <c r="AX51" s="63"/>
      <c r="AY51" s="63"/>
      <c r="AZ51" s="63"/>
      <c r="BA51" s="63">
        <v>0</v>
      </c>
      <c r="BB51" s="59" t="s">
        <v>1942</v>
      </c>
      <c r="BC51" s="59">
        <v>123</v>
      </c>
      <c r="BD51" s="59" t="s">
        <v>1586</v>
      </c>
      <c r="BE51" s="60"/>
      <c r="BF51" s="60">
        <v>113</v>
      </c>
      <c r="BG51" s="60">
        <v>158</v>
      </c>
      <c r="BH51" s="60">
        <v>10</v>
      </c>
      <c r="BI51" s="59" t="s">
        <v>1674</v>
      </c>
      <c r="BJ51" s="60"/>
      <c r="BK51" s="60"/>
      <c r="BL51" s="60"/>
      <c r="BM51" s="63"/>
      <c r="BN51" s="59">
        <v>0</v>
      </c>
      <c r="BO51" s="60">
        <v>1</v>
      </c>
      <c r="BP51" s="60"/>
      <c r="BQ51" s="60">
        <v>0</v>
      </c>
      <c r="BR51" s="60">
        <v>5</v>
      </c>
      <c r="BS51" s="63"/>
      <c r="BT51" s="60">
        <v>5</v>
      </c>
      <c r="BU51" s="63"/>
      <c r="BV51" s="63"/>
      <c r="BW51" s="60"/>
      <c r="BX51" s="63"/>
      <c r="BY51" s="63"/>
      <c r="BZ51" s="59">
        <v>0</v>
      </c>
      <c r="CA51" s="63"/>
      <c r="CB51" s="63"/>
      <c r="CC51" s="63"/>
      <c r="CD51" s="63"/>
      <c r="CE51" s="63"/>
      <c r="CF51" s="63"/>
      <c r="CG51" s="60"/>
      <c r="CH51" s="63"/>
      <c r="CI51" s="63"/>
      <c r="CJ51" s="63"/>
      <c r="CK51" s="63"/>
      <c r="CL51" s="63"/>
      <c r="CM51" s="63"/>
      <c r="CN51" s="59" t="s">
        <v>1451</v>
      </c>
      <c r="CO51" s="59" t="s">
        <v>1597</v>
      </c>
      <c r="CP51" s="61"/>
      <c r="CQ51" s="63"/>
      <c r="CR51" s="59" t="s">
        <v>1452</v>
      </c>
      <c r="CS51" s="63"/>
      <c r="CT51" s="63"/>
      <c r="CU51" s="59" t="s">
        <v>1495</v>
      </c>
      <c r="CV51" s="63"/>
      <c r="CW51" s="63"/>
      <c r="CX51" s="60"/>
      <c r="CY51" s="59">
        <v>14</v>
      </c>
      <c r="CZ51" s="60"/>
      <c r="DA51" s="60"/>
      <c r="DB51" s="60"/>
      <c r="DC51" s="63"/>
      <c r="DD51" s="63"/>
      <c r="DE51" s="63"/>
      <c r="DF51" s="59">
        <v>0</v>
      </c>
      <c r="DG51" s="59" t="s">
        <v>1453</v>
      </c>
      <c r="DH51" s="30">
        <v>363333333333333</v>
      </c>
      <c r="DI51" s="25"/>
      <c r="DJ51" s="25"/>
      <c r="DK51" s="25"/>
      <c r="DL51" s="25"/>
      <c r="DM51" s="23"/>
      <c r="DN51" s="25"/>
      <c r="DO51" s="25"/>
      <c r="DP51" s="27"/>
      <c r="DQ51" s="26"/>
      <c r="DR51" s="26"/>
      <c r="DS51" s="26"/>
      <c r="DT51" s="26"/>
      <c r="DU51" s="24"/>
      <c r="DV51" s="24"/>
      <c r="DW51" s="25"/>
      <c r="DX51" s="24"/>
      <c r="DY51" s="25"/>
      <c r="DZ51" s="24"/>
      <c r="EA51" s="25"/>
      <c r="EB51" s="25"/>
      <c r="EC51" s="25"/>
      <c r="ED51" s="26"/>
      <c r="EE51" s="26"/>
      <c r="EF51" s="24"/>
      <c r="EG51" s="25"/>
      <c r="EH51" s="26"/>
      <c r="EI51" s="25"/>
      <c r="EJ51" s="25"/>
      <c r="EK51" s="25"/>
      <c r="EL51" s="26"/>
      <c r="EM51" s="26"/>
      <c r="EN51" s="25"/>
      <c r="EO51" s="25"/>
      <c r="EP51" s="25"/>
      <c r="EQ51" s="25"/>
      <c r="ER51" s="25"/>
      <c r="ES51" s="26"/>
      <c r="ET51" s="26"/>
      <c r="EU51" s="25"/>
      <c r="EV51" s="27"/>
      <c r="EW51" s="27"/>
      <c r="EX51" s="27"/>
      <c r="EY51" s="27"/>
      <c r="EZ51" s="27"/>
      <c r="FA51" s="27"/>
      <c r="FB51" s="27"/>
      <c r="FC51" s="27"/>
      <c r="FD51" s="27"/>
      <c r="FE51" s="27"/>
      <c r="FF51" s="27"/>
      <c r="FG51" s="27"/>
      <c r="FH51" s="27"/>
      <c r="FI51" s="27"/>
      <c r="FJ51" s="27"/>
      <c r="FK51" s="27"/>
      <c r="FL51" s="27"/>
      <c r="FM51" s="27"/>
      <c r="FN51" s="38"/>
      <c r="FO51" s="38"/>
      <c r="FP51" s="38"/>
      <c r="FQ51" s="38"/>
      <c r="FR51" s="38"/>
      <c r="FS51" s="38"/>
    </row>
    <row r="52" spans="1:175" s="33" customFormat="1" ht="14.25" customHeight="1">
      <c r="A52" s="48" t="s">
        <v>557</v>
      </c>
      <c r="B52" s="48" t="s">
        <v>646</v>
      </c>
      <c r="C52" s="48"/>
      <c r="D52" s="48"/>
      <c r="E52" s="48">
        <v>1</v>
      </c>
      <c r="F52" s="48" t="s">
        <v>460</v>
      </c>
      <c r="G52" s="48" t="s">
        <v>1309</v>
      </c>
      <c r="H52" s="49" t="s">
        <v>461</v>
      </c>
      <c r="I52" s="48"/>
      <c r="J52" s="48"/>
      <c r="K52" s="50"/>
      <c r="L52" s="50"/>
      <c r="M52" s="48"/>
      <c r="N52" s="51" t="s">
        <v>1943</v>
      </c>
      <c r="O52" s="51">
        <v>102966666666667</v>
      </c>
      <c r="P52" s="50"/>
      <c r="Q52" s="48"/>
      <c r="R52" s="52" t="e">
        <v>#DIV/0!</v>
      </c>
      <c r="S52" s="53" t="s">
        <v>1944</v>
      </c>
      <c r="T52" s="54">
        <v>272808333333333</v>
      </c>
      <c r="U52" s="59">
        <v>65</v>
      </c>
      <c r="V52" s="59" t="s">
        <v>2249</v>
      </c>
      <c r="W52" s="59" t="s">
        <v>1945</v>
      </c>
      <c r="X52" s="60" t="s">
        <v>1520</v>
      </c>
      <c r="Y52" s="60" t="s">
        <v>1490</v>
      </c>
      <c r="Z52" s="59" t="s">
        <v>1646</v>
      </c>
      <c r="AA52" s="60" t="s">
        <v>1946</v>
      </c>
      <c r="AB52" s="61">
        <v>0</v>
      </c>
      <c r="AC52" s="59" t="s">
        <v>1591</v>
      </c>
      <c r="AD52" s="63" t="s">
        <v>1591</v>
      </c>
      <c r="AE52" s="60"/>
      <c r="AF52" s="60"/>
      <c r="AG52" s="63"/>
      <c r="AH52" s="63"/>
      <c r="AI52" s="63"/>
      <c r="AJ52" s="63"/>
      <c r="AK52" s="59" t="s">
        <v>1947</v>
      </c>
      <c r="AL52" s="60" t="s">
        <v>1948</v>
      </c>
      <c r="AM52" s="63"/>
      <c r="AN52" s="60" t="s">
        <v>1948</v>
      </c>
      <c r="AO52" s="63"/>
      <c r="AP52" s="60"/>
      <c r="AQ52" s="63"/>
      <c r="AR52" s="63"/>
      <c r="AS52" s="63"/>
      <c r="AT52" s="63"/>
      <c r="AU52" s="59" t="s">
        <v>1741</v>
      </c>
      <c r="AV52" s="60">
        <v>446666666666667</v>
      </c>
      <c r="AW52" s="63"/>
      <c r="AX52" s="63"/>
      <c r="AY52" s="63"/>
      <c r="AZ52" s="63"/>
      <c r="BA52" s="63">
        <v>0</v>
      </c>
      <c r="BB52" s="59" t="s">
        <v>1481</v>
      </c>
      <c r="BC52" s="59">
        <v>18</v>
      </c>
      <c r="BD52" s="59" t="s">
        <v>1586</v>
      </c>
      <c r="BE52" s="60"/>
      <c r="BF52" s="60" t="s">
        <v>1624</v>
      </c>
      <c r="BG52" s="60">
        <v>184</v>
      </c>
      <c r="BH52" s="60">
        <v>126666666666667</v>
      </c>
      <c r="BI52" s="59" t="s">
        <v>1535</v>
      </c>
      <c r="BJ52" s="60" t="s">
        <v>1551</v>
      </c>
      <c r="BK52" s="60"/>
      <c r="BL52" s="60"/>
      <c r="BM52" s="63"/>
      <c r="BN52" s="59">
        <v>13</v>
      </c>
      <c r="BO52" s="63"/>
      <c r="BP52" s="60"/>
      <c r="BQ52" s="60">
        <v>0</v>
      </c>
      <c r="BR52" s="60">
        <v>154666666666667</v>
      </c>
      <c r="BS52" s="63"/>
      <c r="BT52" s="60">
        <v>154666666666667</v>
      </c>
      <c r="BU52" s="63"/>
      <c r="BV52" s="63"/>
      <c r="BW52" s="60"/>
      <c r="BX52" s="63"/>
      <c r="BY52" s="63"/>
      <c r="BZ52" s="59">
        <v>0</v>
      </c>
      <c r="CA52" s="63"/>
      <c r="CB52" s="63"/>
      <c r="CC52" s="63"/>
      <c r="CD52" s="63"/>
      <c r="CE52" s="63"/>
      <c r="CF52" s="63"/>
      <c r="CG52" s="60"/>
      <c r="CH52" s="63"/>
      <c r="CI52" s="63"/>
      <c r="CJ52" s="63"/>
      <c r="CK52" s="63"/>
      <c r="CL52" s="63"/>
      <c r="CM52" s="63"/>
      <c r="CN52" s="59" t="s">
        <v>1696</v>
      </c>
      <c r="CO52" s="59" t="s">
        <v>1949</v>
      </c>
      <c r="CP52" s="61"/>
      <c r="CQ52" s="63"/>
      <c r="CR52" s="59" t="s">
        <v>1426</v>
      </c>
      <c r="CS52" s="63"/>
      <c r="CT52" s="63"/>
      <c r="CU52" s="59" t="s">
        <v>1661</v>
      </c>
      <c r="CV52" s="63"/>
      <c r="CW52" s="63"/>
      <c r="CX52" s="60"/>
      <c r="CY52" s="59">
        <v>49</v>
      </c>
      <c r="CZ52" s="63"/>
      <c r="DA52" s="60">
        <v>49</v>
      </c>
      <c r="DB52" s="60">
        <v>0</v>
      </c>
      <c r="DC52" s="60">
        <v>49</v>
      </c>
      <c r="DD52" s="60">
        <v>49</v>
      </c>
      <c r="DE52" s="63"/>
      <c r="DF52" s="59">
        <v>0</v>
      </c>
      <c r="DG52" s="59" t="s">
        <v>1454</v>
      </c>
      <c r="DH52" s="30" t="s">
        <v>1950</v>
      </c>
      <c r="DI52" s="25"/>
      <c r="DJ52" s="25"/>
      <c r="DK52" s="25"/>
      <c r="DL52" s="25"/>
      <c r="DM52" s="23"/>
      <c r="DN52" s="25"/>
      <c r="DO52" s="25"/>
      <c r="DP52" s="27"/>
      <c r="DQ52" s="26"/>
      <c r="DR52" s="26"/>
      <c r="DS52" s="26"/>
      <c r="DT52" s="26"/>
      <c r="DU52" s="24"/>
      <c r="DV52" s="24"/>
      <c r="DW52" s="25"/>
      <c r="DX52" s="24"/>
      <c r="DY52" s="25"/>
      <c r="DZ52" s="24"/>
      <c r="EA52" s="25"/>
      <c r="EB52" s="25"/>
      <c r="EC52" s="25"/>
      <c r="ED52" s="26"/>
      <c r="EE52" s="26"/>
      <c r="EF52" s="24"/>
      <c r="EG52" s="25"/>
      <c r="EH52" s="26"/>
      <c r="EI52" s="25"/>
      <c r="EJ52" s="25"/>
      <c r="EK52" s="25"/>
      <c r="EL52" s="26"/>
      <c r="EM52" s="26"/>
      <c r="EN52" s="25"/>
      <c r="EO52" s="25"/>
      <c r="EP52" s="25"/>
      <c r="EQ52" s="25"/>
      <c r="ER52" s="25"/>
      <c r="ES52" s="26"/>
      <c r="ET52" s="26"/>
      <c r="EU52" s="25"/>
      <c r="EV52" s="27"/>
      <c r="EW52" s="27"/>
      <c r="EX52" s="27"/>
      <c r="EY52" s="27"/>
      <c r="EZ52" s="27"/>
      <c r="FA52" s="27"/>
      <c r="FB52" s="27"/>
      <c r="FC52" s="27"/>
      <c r="FD52" s="27"/>
      <c r="FE52" s="27"/>
      <c r="FF52" s="27"/>
      <c r="FG52" s="27"/>
      <c r="FH52" s="27"/>
      <c r="FI52" s="27"/>
      <c r="FJ52" s="27"/>
      <c r="FK52" s="27"/>
      <c r="FL52" s="27"/>
      <c r="FM52" s="27"/>
      <c r="FN52" s="38"/>
      <c r="FO52" s="38"/>
      <c r="FP52" s="38"/>
      <c r="FQ52" s="38"/>
      <c r="FR52" s="38"/>
      <c r="FS52" s="38"/>
    </row>
    <row r="53" spans="1:175" s="33" customFormat="1" ht="14.25" customHeight="1">
      <c r="A53" s="48" t="s">
        <v>558</v>
      </c>
      <c r="B53" s="48" t="s">
        <v>646</v>
      </c>
      <c r="C53" s="48"/>
      <c r="D53" s="48"/>
      <c r="E53" s="48">
        <v>1</v>
      </c>
      <c r="F53" s="48" t="s">
        <v>467</v>
      </c>
      <c r="G53" s="48" t="s">
        <v>468</v>
      </c>
      <c r="H53" s="49" t="s">
        <v>469</v>
      </c>
      <c r="I53" s="48"/>
      <c r="J53" s="48"/>
      <c r="K53" s="50"/>
      <c r="L53" s="50"/>
      <c r="M53" s="48"/>
      <c r="N53" s="51" t="s">
        <v>1824</v>
      </c>
      <c r="O53" s="51" t="s">
        <v>1951</v>
      </c>
      <c r="P53" s="50"/>
      <c r="Q53" s="48"/>
      <c r="R53" s="52" t="e">
        <v>#DIV/0!</v>
      </c>
      <c r="S53" s="53" t="s">
        <v>1952</v>
      </c>
      <c r="T53" s="54">
        <v>202125</v>
      </c>
      <c r="U53" s="59">
        <v>48</v>
      </c>
      <c r="V53" s="59" t="s">
        <v>2250</v>
      </c>
      <c r="W53" s="59" t="s">
        <v>1953</v>
      </c>
      <c r="X53" s="60" t="s">
        <v>1520</v>
      </c>
      <c r="Y53" s="60" t="s">
        <v>1740</v>
      </c>
      <c r="Z53" s="59" t="s">
        <v>1414</v>
      </c>
      <c r="AA53" s="60" t="s">
        <v>1414</v>
      </c>
      <c r="AB53" s="61">
        <v>0</v>
      </c>
      <c r="AC53" s="59" t="s">
        <v>1419</v>
      </c>
      <c r="AD53" s="63" t="s">
        <v>1419</v>
      </c>
      <c r="AE53" s="60"/>
      <c r="AF53" s="60"/>
      <c r="AG53" s="63"/>
      <c r="AH53" s="63"/>
      <c r="AI53" s="63"/>
      <c r="AJ53" s="63"/>
      <c r="AK53" s="59" t="s">
        <v>1954</v>
      </c>
      <c r="AL53" s="60">
        <v>9925</v>
      </c>
      <c r="AM53" s="63"/>
      <c r="AN53" s="60">
        <v>9925</v>
      </c>
      <c r="AO53" s="63"/>
      <c r="AP53" s="60"/>
      <c r="AQ53" s="63"/>
      <c r="AR53" s="63"/>
      <c r="AS53" s="63"/>
      <c r="AT53" s="63"/>
      <c r="AU53" s="59">
        <v>2</v>
      </c>
      <c r="AV53" s="60" t="s">
        <v>1464</v>
      </c>
      <c r="AW53" s="63"/>
      <c r="AX53" s="63"/>
      <c r="AY53" s="63"/>
      <c r="AZ53" s="63"/>
      <c r="BA53" s="63">
        <v>0</v>
      </c>
      <c r="BB53" s="59" t="s">
        <v>1579</v>
      </c>
      <c r="BC53" s="59">
        <v>32</v>
      </c>
      <c r="BD53" s="59" t="s">
        <v>1481</v>
      </c>
      <c r="BE53" s="60">
        <v>10</v>
      </c>
      <c r="BF53" s="60">
        <v>19</v>
      </c>
      <c r="BG53" s="60">
        <v>116</v>
      </c>
      <c r="BH53" s="60" t="s">
        <v>1741</v>
      </c>
      <c r="BI53" s="59" t="s">
        <v>1674</v>
      </c>
      <c r="BJ53" s="60" t="s">
        <v>1955</v>
      </c>
      <c r="BK53" s="60"/>
      <c r="BL53" s="60"/>
      <c r="BM53" s="63"/>
      <c r="BN53" s="59">
        <v>6</v>
      </c>
      <c r="BO53" s="63"/>
      <c r="BP53" s="60"/>
      <c r="BQ53" s="60">
        <v>0</v>
      </c>
      <c r="BR53" s="60">
        <v>67</v>
      </c>
      <c r="BS53" s="63"/>
      <c r="BT53" s="60">
        <v>67</v>
      </c>
      <c r="BU53" s="63"/>
      <c r="BV53" s="63"/>
      <c r="BW53" s="60"/>
      <c r="BX53" s="63"/>
      <c r="BY53" s="63"/>
      <c r="BZ53" s="59">
        <v>0</v>
      </c>
      <c r="CA53" s="63"/>
      <c r="CB53" s="63"/>
      <c r="CC53" s="63"/>
      <c r="CD53" s="63"/>
      <c r="CE53" s="63"/>
      <c r="CF53" s="63"/>
      <c r="CG53" s="60"/>
      <c r="CH53" s="63"/>
      <c r="CI53" s="63"/>
      <c r="CJ53" s="63"/>
      <c r="CK53" s="63"/>
      <c r="CL53" s="63"/>
      <c r="CM53" s="63"/>
      <c r="CN53" s="59" t="s">
        <v>1661</v>
      </c>
      <c r="CO53" s="59" t="s">
        <v>1565</v>
      </c>
      <c r="CP53" s="61"/>
      <c r="CQ53" s="63"/>
      <c r="CR53" s="59" t="s">
        <v>1434</v>
      </c>
      <c r="CS53" s="63"/>
      <c r="CT53" s="63"/>
      <c r="CU53" s="59" t="s">
        <v>1677</v>
      </c>
      <c r="CV53" s="63"/>
      <c r="CW53" s="63"/>
      <c r="CX53" s="60"/>
      <c r="CY53" s="59">
        <v>30</v>
      </c>
      <c r="CZ53" s="63"/>
      <c r="DA53" s="60">
        <v>30</v>
      </c>
      <c r="DB53" s="60">
        <v>0</v>
      </c>
      <c r="DC53" s="60">
        <v>30</v>
      </c>
      <c r="DD53" s="60">
        <v>30</v>
      </c>
      <c r="DE53" s="63"/>
      <c r="DF53" s="59">
        <v>0</v>
      </c>
      <c r="DG53" s="59" t="s">
        <v>1455</v>
      </c>
      <c r="DH53" s="30" t="s">
        <v>1956</v>
      </c>
      <c r="DI53" s="25"/>
      <c r="DJ53" s="25"/>
      <c r="DK53" s="25"/>
      <c r="DL53" s="25"/>
      <c r="DM53" s="23"/>
      <c r="DN53" s="25"/>
      <c r="DO53" s="25"/>
      <c r="DP53" s="27"/>
      <c r="DQ53" s="26"/>
      <c r="DR53" s="26"/>
      <c r="DS53" s="26"/>
      <c r="DT53" s="26"/>
      <c r="DU53" s="24"/>
      <c r="DV53" s="24"/>
      <c r="DW53" s="25"/>
      <c r="DX53" s="24"/>
      <c r="DY53" s="25"/>
      <c r="DZ53" s="24"/>
      <c r="EA53" s="25"/>
      <c r="EB53" s="25"/>
      <c r="EC53" s="25"/>
      <c r="ED53" s="26"/>
      <c r="EE53" s="26"/>
      <c r="EF53" s="24"/>
      <c r="EG53" s="25"/>
      <c r="EH53" s="26"/>
      <c r="EI53" s="25"/>
      <c r="EJ53" s="25"/>
      <c r="EK53" s="25"/>
      <c r="EL53" s="26"/>
      <c r="EM53" s="26"/>
      <c r="EN53" s="25"/>
      <c r="EO53" s="25"/>
      <c r="EP53" s="25"/>
      <c r="EQ53" s="25"/>
      <c r="ER53" s="25"/>
      <c r="ES53" s="26"/>
      <c r="ET53" s="26"/>
      <c r="EU53" s="25"/>
      <c r="EV53" s="27"/>
      <c r="EW53" s="27"/>
      <c r="EX53" s="27"/>
      <c r="EY53" s="27"/>
      <c r="EZ53" s="27"/>
      <c r="FA53" s="27"/>
      <c r="FB53" s="27"/>
      <c r="FC53" s="27"/>
      <c r="FD53" s="27"/>
      <c r="FE53" s="27"/>
      <c r="FF53" s="27"/>
      <c r="FG53" s="27"/>
      <c r="FH53" s="27"/>
      <c r="FI53" s="27"/>
      <c r="FJ53" s="27"/>
      <c r="FK53" s="27"/>
      <c r="FL53" s="27"/>
      <c r="FM53" s="27"/>
      <c r="FN53" s="38"/>
      <c r="FO53" s="38"/>
      <c r="FP53" s="38"/>
      <c r="FQ53" s="38"/>
      <c r="FR53" s="38"/>
      <c r="FS53" s="38"/>
    </row>
    <row r="54" spans="1:175" s="33" customFormat="1" ht="14.25" customHeight="1">
      <c r="A54" s="48" t="s">
        <v>559</v>
      </c>
      <c r="B54" s="48" t="s">
        <v>646</v>
      </c>
      <c r="C54" s="48"/>
      <c r="D54" s="48"/>
      <c r="E54" s="48">
        <v>1</v>
      </c>
      <c r="F54" s="48" t="s">
        <v>476</v>
      </c>
      <c r="G54" s="48" t="s">
        <v>477</v>
      </c>
      <c r="H54" s="49" t="s">
        <v>1930</v>
      </c>
      <c r="I54" s="48"/>
      <c r="J54" s="48"/>
      <c r="K54" s="50"/>
      <c r="L54" s="50"/>
      <c r="M54" s="48"/>
      <c r="N54" s="51" t="s">
        <v>1750</v>
      </c>
      <c r="O54" s="51">
        <v>100</v>
      </c>
      <c r="P54" s="50"/>
      <c r="Q54" s="48"/>
      <c r="R54" s="52" t="e">
        <v>#DIV/0!</v>
      </c>
      <c r="S54" s="53" t="s">
        <v>1957</v>
      </c>
      <c r="T54" s="54" t="s">
        <v>1958</v>
      </c>
      <c r="U54" s="72">
        <v>110</v>
      </c>
      <c r="V54" s="72" t="s">
        <v>2251</v>
      </c>
      <c r="W54" s="72">
        <v>71</v>
      </c>
      <c r="X54" s="60" t="s">
        <v>1520</v>
      </c>
      <c r="Y54" s="60" t="s">
        <v>1959</v>
      </c>
      <c r="Z54" s="72" t="s">
        <v>1960</v>
      </c>
      <c r="AA54" s="60" t="s">
        <v>1960</v>
      </c>
      <c r="AB54" s="61">
        <v>0</v>
      </c>
      <c r="AC54" s="72" t="s">
        <v>1595</v>
      </c>
      <c r="AD54" s="63" t="s">
        <v>1595</v>
      </c>
      <c r="AE54" s="60"/>
      <c r="AF54" s="60"/>
      <c r="AG54" s="63"/>
      <c r="AH54" s="63"/>
      <c r="AI54" s="63"/>
      <c r="AJ54" s="63"/>
      <c r="AK54" s="72" t="s">
        <v>1402</v>
      </c>
      <c r="AL54" s="60" t="s">
        <v>1961</v>
      </c>
      <c r="AM54" s="63"/>
      <c r="AN54" s="60" t="s">
        <v>1961</v>
      </c>
      <c r="AO54" s="63"/>
      <c r="AP54" s="60"/>
      <c r="AQ54" s="63"/>
      <c r="AR54" s="63"/>
      <c r="AS54" s="63"/>
      <c r="AT54" s="63"/>
      <c r="AU54" s="72" t="s">
        <v>1461</v>
      </c>
      <c r="AV54" s="60"/>
      <c r="AW54" s="63"/>
      <c r="AX54" s="63"/>
      <c r="AY54" s="63"/>
      <c r="AZ54" s="63"/>
      <c r="BA54" s="63">
        <v>0</v>
      </c>
      <c r="BB54" s="72" t="s">
        <v>1542</v>
      </c>
      <c r="BC54" s="72">
        <v>4</v>
      </c>
      <c r="BD54" s="72" t="s">
        <v>1552</v>
      </c>
      <c r="BE54" s="60">
        <v>41</v>
      </c>
      <c r="BF54" s="60" t="s">
        <v>1839</v>
      </c>
      <c r="BG54" s="60" t="s">
        <v>1962</v>
      </c>
      <c r="BH54" s="60" t="s">
        <v>1644</v>
      </c>
      <c r="BI54" s="72" t="s">
        <v>1433</v>
      </c>
      <c r="BJ54" s="60" t="s">
        <v>1422</v>
      </c>
      <c r="BK54" s="60"/>
      <c r="BL54" s="60"/>
      <c r="BM54" s="63"/>
      <c r="BN54" s="72">
        <v>10</v>
      </c>
      <c r="BO54" s="63"/>
      <c r="BP54" s="60"/>
      <c r="BQ54" s="60">
        <v>0</v>
      </c>
      <c r="BR54" s="60">
        <v>121</v>
      </c>
      <c r="BS54" s="63"/>
      <c r="BT54" s="60">
        <v>121</v>
      </c>
      <c r="BU54" s="63"/>
      <c r="BV54" s="63"/>
      <c r="BW54" s="60"/>
      <c r="BX54" s="63"/>
      <c r="BY54" s="63"/>
      <c r="BZ54" s="72">
        <v>0</v>
      </c>
      <c r="CA54" s="63"/>
      <c r="CB54" s="63"/>
      <c r="CC54" s="63"/>
      <c r="CD54" s="63"/>
      <c r="CE54" s="63"/>
      <c r="CF54" s="63"/>
      <c r="CG54" s="60"/>
      <c r="CH54" s="63"/>
      <c r="CI54" s="63"/>
      <c r="CJ54" s="63"/>
      <c r="CK54" s="63"/>
      <c r="CL54" s="63"/>
      <c r="CM54" s="63"/>
      <c r="CN54" s="72" t="s">
        <v>1696</v>
      </c>
      <c r="CO54" s="72" t="s">
        <v>1725</v>
      </c>
      <c r="CP54" s="61"/>
      <c r="CQ54" s="63"/>
      <c r="CR54" s="72" t="s">
        <v>1509</v>
      </c>
      <c r="CS54" s="63"/>
      <c r="CT54" s="63"/>
      <c r="CU54" s="72" t="s">
        <v>1433</v>
      </c>
      <c r="CV54" s="63"/>
      <c r="CW54" s="63"/>
      <c r="CX54" s="60" t="s">
        <v>1963</v>
      </c>
      <c r="CY54" s="72">
        <v>38</v>
      </c>
      <c r="CZ54" s="63"/>
      <c r="DA54" s="63">
        <v>38</v>
      </c>
      <c r="DB54" s="63"/>
      <c r="DC54" s="63"/>
      <c r="DD54" s="63"/>
      <c r="DE54" s="63"/>
      <c r="DF54" s="72" t="s">
        <v>1469</v>
      </c>
      <c r="DG54" s="72">
        <v>10</v>
      </c>
      <c r="DH54" s="30">
        <v>10</v>
      </c>
      <c r="DI54" s="25"/>
      <c r="DJ54" s="25"/>
      <c r="DK54" s="25"/>
      <c r="DL54" s="25"/>
      <c r="DM54" s="23"/>
      <c r="DN54" s="25"/>
      <c r="DO54" s="25"/>
      <c r="DP54" s="27"/>
      <c r="DQ54" s="26"/>
      <c r="DR54" s="26"/>
      <c r="DS54" s="26"/>
      <c r="DT54" s="26"/>
      <c r="DU54" s="24"/>
      <c r="DV54" s="24"/>
      <c r="DW54" s="25"/>
      <c r="DX54" s="24"/>
      <c r="DY54" s="25"/>
      <c r="DZ54" s="24"/>
      <c r="EA54" s="25"/>
      <c r="EB54" s="25"/>
      <c r="EC54" s="25"/>
      <c r="ED54" s="26"/>
      <c r="EE54" s="26"/>
      <c r="EF54" s="24"/>
      <c r="EG54" s="25"/>
      <c r="EH54" s="26"/>
      <c r="EI54" s="25"/>
      <c r="EJ54" s="25"/>
      <c r="EK54" s="25"/>
      <c r="EL54" s="26"/>
      <c r="EM54" s="26"/>
      <c r="EN54" s="25"/>
      <c r="EO54" s="25"/>
      <c r="EP54" s="25"/>
      <c r="EQ54" s="25"/>
      <c r="ER54" s="25"/>
      <c r="ES54" s="26"/>
      <c r="ET54" s="26"/>
      <c r="EU54" s="25"/>
      <c r="EV54" s="27"/>
      <c r="EW54" s="27"/>
      <c r="EX54" s="27"/>
      <c r="EY54" s="27"/>
      <c r="EZ54" s="27"/>
      <c r="FA54" s="27"/>
      <c r="FB54" s="27"/>
      <c r="FC54" s="27"/>
      <c r="FD54" s="27"/>
      <c r="FE54" s="27"/>
      <c r="FF54" s="27"/>
      <c r="FG54" s="27"/>
      <c r="FH54" s="27"/>
      <c r="FI54" s="27"/>
      <c r="FJ54" s="27"/>
      <c r="FK54" s="27"/>
      <c r="FL54" s="27"/>
      <c r="FM54" s="27"/>
      <c r="FN54" s="38"/>
      <c r="FO54" s="38"/>
      <c r="FP54" s="38"/>
      <c r="FQ54" s="38"/>
      <c r="FR54" s="38"/>
      <c r="FS54" s="38"/>
    </row>
    <row r="55" spans="1:175" s="33" customFormat="1" ht="14.25" customHeight="1">
      <c r="A55" s="48" t="s">
        <v>560</v>
      </c>
      <c r="B55" s="48" t="s">
        <v>646</v>
      </c>
      <c r="C55" s="48"/>
      <c r="D55" s="48"/>
      <c r="E55" s="48">
        <v>1</v>
      </c>
      <c r="F55" s="48" t="s">
        <v>480</v>
      </c>
      <c r="G55" s="48" t="s">
        <v>481</v>
      </c>
      <c r="H55" s="49" t="s">
        <v>1930</v>
      </c>
      <c r="I55" s="48"/>
      <c r="J55" s="48"/>
      <c r="K55" s="50"/>
      <c r="L55" s="50"/>
      <c r="M55" s="48"/>
      <c r="N55" s="51" t="s">
        <v>1401</v>
      </c>
      <c r="O55" s="51">
        <v>100</v>
      </c>
      <c r="P55" s="50"/>
      <c r="Q55" s="48"/>
      <c r="R55" s="52" t="e">
        <v>#DIV/0!</v>
      </c>
      <c r="S55" s="53" t="s">
        <v>1964</v>
      </c>
      <c r="T55" s="54" t="s">
        <v>1965</v>
      </c>
      <c r="U55" s="59">
        <v>86</v>
      </c>
      <c r="V55" s="59" t="s">
        <v>2252</v>
      </c>
      <c r="W55" s="59">
        <v>77</v>
      </c>
      <c r="X55" s="60" t="s">
        <v>1520</v>
      </c>
      <c r="Y55" s="60" t="s">
        <v>1421</v>
      </c>
      <c r="Z55" s="59">
        <v>1</v>
      </c>
      <c r="AA55" s="60">
        <v>1.0000000000000002</v>
      </c>
      <c r="AB55" s="61">
        <v>0</v>
      </c>
      <c r="AC55" s="59" t="s">
        <v>1732</v>
      </c>
      <c r="AD55" s="63" t="s">
        <v>1732</v>
      </c>
      <c r="AE55" s="60"/>
      <c r="AF55" s="60"/>
      <c r="AG55" s="63"/>
      <c r="AH55" s="63"/>
      <c r="AI55" s="63"/>
      <c r="AJ55" s="63"/>
      <c r="AK55" s="59" t="s">
        <v>1966</v>
      </c>
      <c r="AL55" s="60" t="s">
        <v>1967</v>
      </c>
      <c r="AM55" s="63"/>
      <c r="AN55" s="60" t="s">
        <v>1967</v>
      </c>
      <c r="AO55" s="63"/>
      <c r="AP55" s="60"/>
      <c r="AQ55" s="63"/>
      <c r="AR55" s="63"/>
      <c r="AS55" s="63"/>
      <c r="AT55" s="63"/>
      <c r="AU55" s="59" t="s">
        <v>1608</v>
      </c>
      <c r="AV55" s="60"/>
      <c r="AW55" s="63"/>
      <c r="AX55" s="63"/>
      <c r="AY55" s="63"/>
      <c r="AZ55" s="63"/>
      <c r="BA55" s="63">
        <v>0</v>
      </c>
      <c r="BB55" s="59" t="s">
        <v>1414</v>
      </c>
      <c r="BC55" s="59">
        <v>14</v>
      </c>
      <c r="BD55" s="59" t="s">
        <v>1552</v>
      </c>
      <c r="BE55" s="60">
        <v>27</v>
      </c>
      <c r="BF55" s="60" t="s">
        <v>1968</v>
      </c>
      <c r="BG55" s="60">
        <v>286</v>
      </c>
      <c r="BH55" s="60">
        <v>17</v>
      </c>
      <c r="BI55" s="59" t="s">
        <v>1579</v>
      </c>
      <c r="BJ55" s="60" t="s">
        <v>1419</v>
      </c>
      <c r="BK55" s="60"/>
      <c r="BL55" s="60"/>
      <c r="BM55" s="63"/>
      <c r="BN55" s="59">
        <v>12</v>
      </c>
      <c r="BO55" s="63">
        <v>3</v>
      </c>
      <c r="BP55" s="60"/>
      <c r="BQ55" s="60">
        <v>0</v>
      </c>
      <c r="BR55" s="60" t="s">
        <v>1969</v>
      </c>
      <c r="BS55" s="63"/>
      <c r="BT55" s="60" t="s">
        <v>1969</v>
      </c>
      <c r="BU55" s="63"/>
      <c r="BV55" s="63"/>
      <c r="BW55" s="60"/>
      <c r="BX55" s="63"/>
      <c r="BY55" s="63"/>
      <c r="BZ55" s="59">
        <v>0</v>
      </c>
      <c r="CA55" s="63"/>
      <c r="CB55" s="63"/>
      <c r="CC55" s="63"/>
      <c r="CD55" s="63"/>
      <c r="CE55" s="63"/>
      <c r="CF55" s="63"/>
      <c r="CG55" s="60"/>
      <c r="CH55" s="63"/>
      <c r="CI55" s="63"/>
      <c r="CJ55" s="63"/>
      <c r="CK55" s="63"/>
      <c r="CL55" s="63"/>
      <c r="CM55" s="63"/>
      <c r="CN55" s="59" t="s">
        <v>1661</v>
      </c>
      <c r="CO55" s="59" t="s">
        <v>1734</v>
      </c>
      <c r="CP55" s="61"/>
      <c r="CQ55" s="63"/>
      <c r="CR55" s="59" t="s">
        <v>1492</v>
      </c>
      <c r="CS55" s="63"/>
      <c r="CT55" s="63"/>
      <c r="CU55" s="59" t="s">
        <v>1433</v>
      </c>
      <c r="CV55" s="63"/>
      <c r="CW55" s="63"/>
      <c r="CX55" s="60" t="s">
        <v>1497</v>
      </c>
      <c r="CY55" s="59">
        <v>20</v>
      </c>
      <c r="CZ55" s="63"/>
      <c r="DA55" s="60">
        <v>20</v>
      </c>
      <c r="DB55" s="60">
        <v>0</v>
      </c>
      <c r="DC55" s="60">
        <v>20</v>
      </c>
      <c r="DD55" s="60">
        <v>20</v>
      </c>
      <c r="DE55" s="63"/>
      <c r="DF55" s="59">
        <v>0</v>
      </c>
      <c r="DG55" s="59" t="s">
        <v>1562</v>
      </c>
      <c r="DH55" s="30" t="s">
        <v>1562</v>
      </c>
      <c r="DI55" s="25"/>
      <c r="DJ55" s="25"/>
      <c r="DK55" s="25"/>
      <c r="DL55" s="25"/>
      <c r="DM55" s="23"/>
      <c r="DN55" s="25"/>
      <c r="DO55" s="25"/>
      <c r="DP55" s="27"/>
      <c r="DQ55" s="26"/>
      <c r="DR55" s="26"/>
      <c r="DS55" s="26"/>
      <c r="DT55" s="26"/>
      <c r="DU55" s="24"/>
      <c r="DV55" s="24"/>
      <c r="DW55" s="25"/>
      <c r="DX55" s="24"/>
      <c r="DY55" s="25"/>
      <c r="DZ55" s="24"/>
      <c r="EA55" s="25"/>
      <c r="EB55" s="25"/>
      <c r="EC55" s="25"/>
      <c r="ED55" s="26"/>
      <c r="EE55" s="26"/>
      <c r="EF55" s="24"/>
      <c r="EG55" s="25"/>
      <c r="EH55" s="26"/>
      <c r="EI55" s="25"/>
      <c r="EJ55" s="25"/>
      <c r="EK55" s="25"/>
      <c r="EL55" s="26"/>
      <c r="EM55" s="26"/>
      <c r="EN55" s="25"/>
      <c r="EO55" s="25"/>
      <c r="EP55" s="25"/>
      <c r="EQ55" s="25"/>
      <c r="ER55" s="25"/>
      <c r="ES55" s="26"/>
      <c r="ET55" s="26"/>
      <c r="EU55" s="25"/>
      <c r="EV55" s="27"/>
      <c r="EW55" s="27"/>
      <c r="EX55" s="27"/>
      <c r="EY55" s="27"/>
      <c r="EZ55" s="27"/>
      <c r="FA55" s="27"/>
      <c r="FB55" s="27"/>
      <c r="FC55" s="27"/>
      <c r="FD55" s="27"/>
      <c r="FE55" s="27"/>
      <c r="FF55" s="27"/>
      <c r="FG55" s="27"/>
      <c r="FH55" s="27"/>
      <c r="FI55" s="27"/>
      <c r="FJ55" s="27"/>
      <c r="FK55" s="27"/>
      <c r="FL55" s="27"/>
      <c r="FM55" s="27"/>
      <c r="FN55" s="38"/>
      <c r="FO55" s="38"/>
      <c r="FP55" s="38"/>
      <c r="FQ55" s="38"/>
      <c r="FR55" s="38"/>
      <c r="FS55" s="38"/>
    </row>
    <row r="56" spans="1:175" s="33" customFormat="1" ht="14.25" customHeight="1">
      <c r="A56" s="48" t="s">
        <v>561</v>
      </c>
      <c r="B56" s="48" t="s">
        <v>646</v>
      </c>
      <c r="C56" s="48"/>
      <c r="D56" s="48"/>
      <c r="E56" s="48">
        <v>1</v>
      </c>
      <c r="F56" s="48" t="s">
        <v>486</v>
      </c>
      <c r="G56" s="48" t="s">
        <v>487</v>
      </c>
      <c r="H56" s="49"/>
      <c r="I56" s="48"/>
      <c r="J56" s="48"/>
      <c r="K56" s="50"/>
      <c r="L56" s="50"/>
      <c r="M56" s="48"/>
      <c r="N56" s="51">
        <v>100.00000000000001</v>
      </c>
      <c r="O56" s="51">
        <v>100</v>
      </c>
      <c r="P56" s="50"/>
      <c r="Q56" s="48"/>
      <c r="R56" s="52" t="e">
        <v>#DIV/0!</v>
      </c>
      <c r="S56" s="53">
        <v>395</v>
      </c>
      <c r="T56" s="54" t="s">
        <v>1970</v>
      </c>
      <c r="U56" s="59">
        <v>395</v>
      </c>
      <c r="V56" s="59" t="s">
        <v>2253</v>
      </c>
      <c r="W56" s="59" t="s">
        <v>1586</v>
      </c>
      <c r="X56" s="60" t="s">
        <v>1520</v>
      </c>
      <c r="Y56" s="60">
        <v>0</v>
      </c>
      <c r="Z56" s="59">
        <v>0</v>
      </c>
      <c r="AA56" s="60">
        <v>0</v>
      </c>
      <c r="AB56" s="61">
        <v>0</v>
      </c>
      <c r="AC56" s="59">
        <v>0</v>
      </c>
      <c r="AD56" s="63">
        <v>0</v>
      </c>
      <c r="AE56" s="60"/>
      <c r="AF56" s="60"/>
      <c r="AG56" s="63"/>
      <c r="AH56" s="63"/>
      <c r="AI56" s="63"/>
      <c r="AJ56" s="63"/>
      <c r="AK56" s="59" t="s">
        <v>1401</v>
      </c>
      <c r="AL56" s="60" t="s">
        <v>1971</v>
      </c>
      <c r="AM56" s="63"/>
      <c r="AN56" s="60" t="s">
        <v>1971</v>
      </c>
      <c r="AO56" s="63"/>
      <c r="AP56" s="60"/>
      <c r="AQ56" s="63"/>
      <c r="AR56" s="63"/>
      <c r="AS56" s="63"/>
      <c r="AT56" s="63"/>
      <c r="AU56" s="59">
        <v>0</v>
      </c>
      <c r="AV56" s="60"/>
      <c r="AW56" s="63"/>
      <c r="AX56" s="63"/>
      <c r="AY56" s="63"/>
      <c r="AZ56" s="63"/>
      <c r="BA56" s="63">
        <v>0</v>
      </c>
      <c r="BB56" s="59" t="s">
        <v>1732</v>
      </c>
      <c r="BC56" s="59">
        <v>89</v>
      </c>
      <c r="BD56" s="59" t="s">
        <v>1801</v>
      </c>
      <c r="BE56" s="60">
        <v>29</v>
      </c>
      <c r="BF56" s="60">
        <v>36</v>
      </c>
      <c r="BG56" s="60">
        <v>346</v>
      </c>
      <c r="BH56" s="60">
        <v>39</v>
      </c>
      <c r="BI56" s="59" t="s">
        <v>1413</v>
      </c>
      <c r="BJ56" s="60" t="s">
        <v>1972</v>
      </c>
      <c r="BK56" s="60"/>
      <c r="BL56" s="60"/>
      <c r="BM56" s="63"/>
      <c r="BN56" s="59">
        <v>0</v>
      </c>
      <c r="BO56" s="63"/>
      <c r="BP56" s="60"/>
      <c r="BQ56" s="60">
        <v>0</v>
      </c>
      <c r="BR56" s="60">
        <v>0</v>
      </c>
      <c r="BS56" s="63"/>
      <c r="BT56" s="60">
        <v>0</v>
      </c>
      <c r="BU56" s="63"/>
      <c r="BV56" s="63"/>
      <c r="BW56" s="60"/>
      <c r="BX56" s="63"/>
      <c r="BY56" s="63"/>
      <c r="BZ56" s="59">
        <v>0</v>
      </c>
      <c r="CA56" s="63"/>
      <c r="CB56" s="63"/>
      <c r="CC56" s="63"/>
      <c r="CD56" s="63"/>
      <c r="CE56" s="63"/>
      <c r="CF56" s="63"/>
      <c r="CG56" s="60"/>
      <c r="CH56" s="63"/>
      <c r="CI56" s="63"/>
      <c r="CJ56" s="63"/>
      <c r="CK56" s="63"/>
      <c r="CL56" s="63"/>
      <c r="CM56" s="63"/>
      <c r="CN56" s="59" t="s">
        <v>1768</v>
      </c>
      <c r="CO56" s="59" t="s">
        <v>1725</v>
      </c>
      <c r="CP56" s="61"/>
      <c r="CQ56" s="63"/>
      <c r="CR56" s="59" t="s">
        <v>1579</v>
      </c>
      <c r="CS56" s="63"/>
      <c r="CT56" s="63"/>
      <c r="CU56" s="59" t="s">
        <v>1973</v>
      </c>
      <c r="CV56" s="63"/>
      <c r="CW56" s="63"/>
      <c r="CX56" s="63" t="s">
        <v>1973</v>
      </c>
      <c r="CY56" s="59">
        <v>1</v>
      </c>
      <c r="CZ56" s="63"/>
      <c r="DA56" s="63">
        <v>0</v>
      </c>
      <c r="DB56" s="63"/>
      <c r="DC56" s="63"/>
      <c r="DD56" s="63"/>
      <c r="DE56" s="63"/>
      <c r="DF56" s="59">
        <v>0</v>
      </c>
      <c r="DG56" s="59">
        <v>0</v>
      </c>
      <c r="DH56" s="30">
        <v>0</v>
      </c>
      <c r="DI56" s="25"/>
      <c r="DJ56" s="25"/>
      <c r="DK56" s="25"/>
      <c r="DL56" s="25"/>
      <c r="DM56" s="23"/>
      <c r="DN56" s="25"/>
      <c r="DO56" s="25"/>
      <c r="DP56" s="27"/>
      <c r="DQ56" s="26"/>
      <c r="DR56" s="26"/>
      <c r="DS56" s="26"/>
      <c r="DT56" s="26"/>
      <c r="DU56" s="24"/>
      <c r="DV56" s="24"/>
      <c r="DW56" s="25"/>
      <c r="DX56" s="24"/>
      <c r="DY56" s="25"/>
      <c r="DZ56" s="24"/>
      <c r="EA56" s="25"/>
      <c r="EB56" s="25"/>
      <c r="EC56" s="25"/>
      <c r="ED56" s="26"/>
      <c r="EE56" s="26"/>
      <c r="EF56" s="24"/>
      <c r="EG56" s="25"/>
      <c r="EH56" s="26"/>
      <c r="EI56" s="25"/>
      <c r="EJ56" s="25"/>
      <c r="EK56" s="25"/>
      <c r="EL56" s="26"/>
      <c r="EM56" s="26"/>
      <c r="EN56" s="25"/>
      <c r="EO56" s="25"/>
      <c r="EP56" s="25"/>
      <c r="EQ56" s="25"/>
      <c r="ER56" s="25"/>
      <c r="ES56" s="26"/>
      <c r="ET56" s="26"/>
      <c r="EU56" s="25"/>
      <c r="EV56" s="27"/>
      <c r="EW56" s="27"/>
      <c r="EX56" s="27"/>
      <c r="EY56" s="27"/>
      <c r="EZ56" s="27"/>
      <c r="FA56" s="27"/>
      <c r="FB56" s="27"/>
      <c r="FC56" s="27"/>
      <c r="FD56" s="27"/>
      <c r="FE56" s="27"/>
      <c r="FF56" s="27"/>
      <c r="FG56" s="27"/>
      <c r="FH56" s="27"/>
      <c r="FI56" s="27"/>
      <c r="FJ56" s="27"/>
      <c r="FK56" s="27"/>
      <c r="FL56" s="27"/>
      <c r="FM56" s="27"/>
      <c r="FN56" s="38"/>
      <c r="FO56" s="38"/>
      <c r="FP56" s="38"/>
      <c r="FQ56" s="38"/>
      <c r="FR56" s="38"/>
      <c r="FS56" s="38"/>
    </row>
    <row r="57" spans="1:175" s="33" customFormat="1" ht="14.25" customHeight="1">
      <c r="A57" s="48" t="s">
        <v>562</v>
      </c>
      <c r="B57" s="48" t="s">
        <v>646</v>
      </c>
      <c r="C57" s="48"/>
      <c r="D57" s="48"/>
      <c r="E57" s="48">
        <v>1</v>
      </c>
      <c r="F57" s="48" t="s">
        <v>490</v>
      </c>
      <c r="G57" s="48" t="s">
        <v>491</v>
      </c>
      <c r="H57" s="49" t="s">
        <v>492</v>
      </c>
      <c r="I57" s="48"/>
      <c r="J57" s="48"/>
      <c r="K57" s="50"/>
      <c r="L57" s="50"/>
      <c r="M57" s="48"/>
      <c r="N57" s="51">
        <v>100.00000000000001</v>
      </c>
      <c r="O57" s="51">
        <v>100</v>
      </c>
      <c r="P57" s="50"/>
      <c r="Q57" s="48"/>
      <c r="R57" s="52" t="e">
        <v>#DIV/0!</v>
      </c>
      <c r="S57" s="53" t="s">
        <v>1974</v>
      </c>
      <c r="T57" s="54" t="s">
        <v>1975</v>
      </c>
      <c r="U57" s="72">
        <v>375</v>
      </c>
      <c r="V57" s="72" t="s">
        <v>2254</v>
      </c>
      <c r="W57" s="72" t="s">
        <v>1767</v>
      </c>
      <c r="X57" s="60" t="s">
        <v>1520</v>
      </c>
      <c r="Y57" s="60" t="s">
        <v>1590</v>
      </c>
      <c r="Z57" s="72" t="s">
        <v>1492</v>
      </c>
      <c r="AA57" s="60" t="s">
        <v>1492</v>
      </c>
      <c r="AB57" s="61">
        <v>0</v>
      </c>
      <c r="AC57" s="72" t="s">
        <v>1684</v>
      </c>
      <c r="AD57" s="63" t="s">
        <v>1684</v>
      </c>
      <c r="AE57" s="60"/>
      <c r="AF57" s="60"/>
      <c r="AG57" s="63"/>
      <c r="AH57" s="63"/>
      <c r="AI57" s="63"/>
      <c r="AJ57" s="63"/>
      <c r="AK57" s="72" t="s">
        <v>1400</v>
      </c>
      <c r="AL57" s="60" t="s">
        <v>1976</v>
      </c>
      <c r="AM57" s="63"/>
      <c r="AN57" s="60" t="s">
        <v>1976</v>
      </c>
      <c r="AO57" s="63"/>
      <c r="AP57" s="60"/>
      <c r="AQ57" s="63"/>
      <c r="AR57" s="63"/>
      <c r="AS57" s="63"/>
      <c r="AT57" s="63"/>
      <c r="AU57" s="72" t="s">
        <v>1595</v>
      </c>
      <c r="AV57" s="60"/>
      <c r="AW57" s="63"/>
      <c r="AX57" s="63"/>
      <c r="AY57" s="63"/>
      <c r="AZ57" s="63"/>
      <c r="BA57" s="63">
        <v>0</v>
      </c>
      <c r="BB57" s="72" t="s">
        <v>1802</v>
      </c>
      <c r="BC57" s="72">
        <v>168</v>
      </c>
      <c r="BD57" s="72" t="s">
        <v>1859</v>
      </c>
      <c r="BE57" s="60"/>
      <c r="BF57" s="60">
        <v>27</v>
      </c>
      <c r="BG57" s="60">
        <v>377</v>
      </c>
      <c r="BH57" s="60">
        <v>14</v>
      </c>
      <c r="BI57" s="72" t="s">
        <v>1480</v>
      </c>
      <c r="BJ57" s="60"/>
      <c r="BK57" s="60"/>
      <c r="BL57" s="60"/>
      <c r="BM57" s="63"/>
      <c r="BN57" s="72">
        <v>0</v>
      </c>
      <c r="BO57" s="63"/>
      <c r="BP57" s="60"/>
      <c r="BQ57" s="60">
        <v>0</v>
      </c>
      <c r="BR57" s="60">
        <v>0</v>
      </c>
      <c r="BS57" s="63"/>
      <c r="BT57" s="60">
        <v>0</v>
      </c>
      <c r="BU57" s="63"/>
      <c r="BV57" s="63"/>
      <c r="BW57" s="60"/>
      <c r="BX57" s="63"/>
      <c r="BY57" s="63"/>
      <c r="BZ57" s="72" t="s">
        <v>1469</v>
      </c>
      <c r="CA57" s="63"/>
      <c r="CB57" s="63"/>
      <c r="CC57" s="63"/>
      <c r="CD57" s="63"/>
      <c r="CE57" s="63"/>
      <c r="CF57" s="63"/>
      <c r="CG57" s="60"/>
      <c r="CH57" s="63"/>
      <c r="CI57" s="63"/>
      <c r="CJ57" s="63"/>
      <c r="CK57" s="63"/>
      <c r="CL57" s="63"/>
      <c r="CM57" s="63"/>
      <c r="CN57" s="72" t="s">
        <v>1677</v>
      </c>
      <c r="CO57" s="72" t="s">
        <v>1551</v>
      </c>
      <c r="CP57" s="61"/>
      <c r="CQ57" s="63"/>
      <c r="CR57" s="72" t="s">
        <v>1552</v>
      </c>
      <c r="CS57" s="63"/>
      <c r="CT57" s="63"/>
      <c r="CU57" s="72" t="s">
        <v>1677</v>
      </c>
      <c r="CV57" s="63"/>
      <c r="CW57" s="63"/>
      <c r="CX57" s="63"/>
      <c r="CY57" s="72" t="s">
        <v>1503</v>
      </c>
      <c r="CZ57" s="63"/>
      <c r="DA57" s="63"/>
      <c r="DB57" s="63"/>
      <c r="DC57" s="63"/>
      <c r="DD57" s="63"/>
      <c r="DE57" s="63"/>
      <c r="DF57" s="72" t="s">
        <v>1469</v>
      </c>
      <c r="DG57" s="72">
        <v>0</v>
      </c>
      <c r="DH57" s="30">
        <v>0</v>
      </c>
      <c r="DI57" s="25"/>
      <c r="DJ57" s="25"/>
      <c r="DK57" s="25"/>
      <c r="DL57" s="25"/>
      <c r="DM57" s="23"/>
      <c r="DN57" s="25"/>
      <c r="DO57" s="25"/>
      <c r="DP57" s="27"/>
      <c r="DQ57" s="26"/>
      <c r="DR57" s="26"/>
      <c r="DS57" s="26"/>
      <c r="DT57" s="26"/>
      <c r="DU57" s="24"/>
      <c r="DV57" s="24"/>
      <c r="DW57" s="25"/>
      <c r="DX57" s="24"/>
      <c r="DY57" s="25"/>
      <c r="DZ57" s="24"/>
      <c r="EA57" s="25"/>
      <c r="EB57" s="25"/>
      <c r="EC57" s="25"/>
      <c r="ED57" s="26"/>
      <c r="EE57" s="26"/>
      <c r="EF57" s="24"/>
      <c r="EG57" s="25"/>
      <c r="EH57" s="26"/>
      <c r="EI57" s="25"/>
      <c r="EJ57" s="25"/>
      <c r="EK57" s="25"/>
      <c r="EL57" s="26"/>
      <c r="EM57" s="26"/>
      <c r="EN57" s="25"/>
      <c r="EO57" s="25"/>
      <c r="EP57" s="25"/>
      <c r="EQ57" s="25"/>
      <c r="ER57" s="25"/>
      <c r="ES57" s="26"/>
      <c r="ET57" s="26"/>
      <c r="EU57" s="25"/>
      <c r="EV57" s="27"/>
      <c r="EW57" s="27"/>
      <c r="EX57" s="27"/>
      <c r="EY57" s="27"/>
      <c r="EZ57" s="27"/>
      <c r="FA57" s="27"/>
      <c r="FB57" s="27"/>
      <c r="FC57" s="27"/>
      <c r="FD57" s="27"/>
      <c r="FE57" s="27"/>
      <c r="FF57" s="27"/>
      <c r="FG57" s="27"/>
      <c r="FH57" s="27"/>
      <c r="FI57" s="27"/>
      <c r="FJ57" s="27"/>
      <c r="FK57" s="27"/>
      <c r="FL57" s="27"/>
      <c r="FM57" s="27"/>
      <c r="FN57" s="38"/>
      <c r="FO57" s="38"/>
      <c r="FP57" s="38"/>
      <c r="FQ57" s="38"/>
      <c r="FR57" s="38"/>
      <c r="FS57" s="38"/>
    </row>
    <row r="58" spans="1:175" s="33" customFormat="1" ht="14.25" customHeight="1">
      <c r="A58" s="48" t="s">
        <v>563</v>
      </c>
      <c r="B58" s="48" t="s">
        <v>646</v>
      </c>
      <c r="C58" s="48"/>
      <c r="D58" s="48"/>
      <c r="E58" s="48">
        <v>1</v>
      </c>
      <c r="F58" s="48" t="s">
        <v>500</v>
      </c>
      <c r="G58" s="48" t="s">
        <v>1137</v>
      </c>
      <c r="H58" s="49"/>
      <c r="I58" s="48"/>
      <c r="J58" s="48"/>
      <c r="K58" s="50"/>
      <c r="L58" s="50"/>
      <c r="M58" s="48"/>
      <c r="N58" s="51" t="s">
        <v>1977</v>
      </c>
      <c r="O58" s="51" t="s">
        <v>1977</v>
      </c>
      <c r="P58" s="50"/>
      <c r="Q58" s="48"/>
      <c r="R58" s="52" t="e">
        <v>#DIV/0!</v>
      </c>
      <c r="S58" s="53">
        <v>619</v>
      </c>
      <c r="T58" s="54" t="s">
        <v>1978</v>
      </c>
      <c r="U58" s="72">
        <v>619</v>
      </c>
      <c r="V58" s="72" t="s">
        <v>2255</v>
      </c>
      <c r="W58" s="72" t="s">
        <v>1431</v>
      </c>
      <c r="X58" s="60" t="s">
        <v>1520</v>
      </c>
      <c r="Y58" s="60">
        <v>8192</v>
      </c>
      <c r="Z58" s="72" t="s">
        <v>1979</v>
      </c>
      <c r="AA58" s="60">
        <v>0</v>
      </c>
      <c r="AB58" s="61" t="s">
        <v>1979</v>
      </c>
      <c r="AC58" s="72">
        <v>46</v>
      </c>
      <c r="AD58" s="63">
        <v>46</v>
      </c>
      <c r="AE58" s="60"/>
      <c r="AF58" s="60"/>
      <c r="AG58" s="63"/>
      <c r="AH58" s="63"/>
      <c r="AI58" s="63"/>
      <c r="AJ58" s="63"/>
      <c r="AK58" s="79" t="s">
        <v>1469</v>
      </c>
      <c r="AL58" s="60">
        <v>0</v>
      </c>
      <c r="AM58" s="63"/>
      <c r="AN58" s="60">
        <v>0</v>
      </c>
      <c r="AO58" s="63"/>
      <c r="AP58" s="60"/>
      <c r="AQ58" s="63"/>
      <c r="AR58" s="63"/>
      <c r="AS58" s="63"/>
      <c r="AT58" s="63"/>
      <c r="AU58" s="72">
        <v>0</v>
      </c>
      <c r="AV58" s="60"/>
      <c r="AW58" s="63"/>
      <c r="AX58" s="63"/>
      <c r="AY58" s="63"/>
      <c r="AZ58" s="63"/>
      <c r="BA58" s="63">
        <v>0</v>
      </c>
      <c r="BB58" s="72" t="s">
        <v>1492</v>
      </c>
      <c r="BC58" s="72">
        <v>19</v>
      </c>
      <c r="BD58" s="72">
        <v>2</v>
      </c>
      <c r="BE58" s="60"/>
      <c r="BF58" s="60">
        <v>55</v>
      </c>
      <c r="BG58" s="60"/>
      <c r="BH58" s="60"/>
      <c r="BI58" s="72" t="s">
        <v>1481</v>
      </c>
      <c r="BJ58" s="64"/>
      <c r="BK58" s="64"/>
      <c r="BL58" s="64"/>
      <c r="BM58" s="78"/>
      <c r="BN58" s="72" t="s">
        <v>1482</v>
      </c>
      <c r="BO58" s="78"/>
      <c r="BP58" s="64"/>
      <c r="BQ58" s="64"/>
      <c r="BR58" s="64"/>
      <c r="BS58" s="78"/>
      <c r="BT58" s="64"/>
      <c r="BU58" s="78"/>
      <c r="BV58" s="78"/>
      <c r="BW58" s="64"/>
      <c r="BX58" s="78"/>
      <c r="BY58" s="78"/>
      <c r="BZ58" s="72" t="s">
        <v>1483</v>
      </c>
      <c r="CA58" s="63"/>
      <c r="CB58" s="63"/>
      <c r="CC58" s="63"/>
      <c r="CD58" s="63"/>
      <c r="CE58" s="63"/>
      <c r="CF58" s="63"/>
      <c r="CG58" s="60"/>
      <c r="CH58" s="63"/>
      <c r="CI58" s="63"/>
      <c r="CJ58" s="63"/>
      <c r="CK58" s="63"/>
      <c r="CL58" s="63"/>
      <c r="CM58" s="63"/>
      <c r="CN58" s="72" t="s">
        <v>1695</v>
      </c>
      <c r="CO58" s="72" t="s">
        <v>1422</v>
      </c>
      <c r="CP58" s="61"/>
      <c r="CQ58" s="63"/>
      <c r="CR58" s="72">
        <v>2</v>
      </c>
      <c r="CS58" s="63"/>
      <c r="CT58" s="63"/>
      <c r="CU58" s="72" t="s">
        <v>1422</v>
      </c>
      <c r="CV58" s="63"/>
      <c r="CW58" s="63"/>
      <c r="CX58" s="63"/>
      <c r="CY58" s="72" t="s">
        <v>1469</v>
      </c>
      <c r="CZ58" s="63"/>
      <c r="DA58" s="63"/>
      <c r="DB58" s="63"/>
      <c r="DC58" s="63"/>
      <c r="DD58" s="63"/>
      <c r="DE58" s="63"/>
      <c r="DF58" s="72" t="s">
        <v>1441</v>
      </c>
      <c r="DG58" s="72" t="s">
        <v>1469</v>
      </c>
      <c r="DH58" s="30"/>
      <c r="DI58" s="25"/>
      <c r="DJ58" s="25"/>
      <c r="DK58" s="25"/>
      <c r="DL58" s="25"/>
      <c r="DM58" s="23"/>
      <c r="DN58" s="25"/>
      <c r="DO58" s="25"/>
      <c r="DP58" s="27"/>
      <c r="DQ58" s="26"/>
      <c r="DR58" s="26"/>
      <c r="DS58" s="26"/>
      <c r="DT58" s="26"/>
      <c r="DU58" s="24"/>
      <c r="DV58" s="24"/>
      <c r="DW58" s="25"/>
      <c r="DX58" s="24"/>
      <c r="DY58" s="25"/>
      <c r="DZ58" s="24"/>
      <c r="EA58" s="25"/>
      <c r="EB58" s="25"/>
      <c r="EC58" s="25"/>
      <c r="ED58" s="26"/>
      <c r="EE58" s="26"/>
      <c r="EF58" s="24"/>
      <c r="EG58" s="25"/>
      <c r="EH58" s="26"/>
      <c r="EI58" s="25"/>
      <c r="EJ58" s="25"/>
      <c r="EK58" s="25"/>
      <c r="EL58" s="26"/>
      <c r="EM58" s="26"/>
      <c r="EN58" s="25"/>
      <c r="EO58" s="25"/>
      <c r="EP58" s="25"/>
      <c r="EQ58" s="25"/>
      <c r="ER58" s="25"/>
      <c r="ES58" s="26"/>
      <c r="ET58" s="26"/>
      <c r="EU58" s="25"/>
      <c r="EV58" s="27"/>
      <c r="EW58" s="27"/>
      <c r="EX58" s="27"/>
      <c r="EY58" s="27"/>
      <c r="EZ58" s="27"/>
      <c r="FA58" s="27"/>
      <c r="FB58" s="27"/>
      <c r="FC58" s="27"/>
      <c r="FD58" s="27"/>
      <c r="FE58" s="27"/>
      <c r="FF58" s="27"/>
      <c r="FG58" s="27"/>
      <c r="FH58" s="27"/>
      <c r="FI58" s="27"/>
      <c r="FJ58" s="27"/>
      <c r="FK58" s="27"/>
      <c r="FL58" s="27"/>
      <c r="FM58" s="27"/>
      <c r="FN58" s="38"/>
      <c r="FO58" s="38"/>
      <c r="FP58" s="38"/>
      <c r="FQ58" s="38"/>
      <c r="FR58" s="38"/>
      <c r="FS58" s="38"/>
    </row>
    <row r="59" spans="1:175" s="33" customFormat="1" ht="14.25" customHeight="1">
      <c r="A59" s="48" t="s">
        <v>564</v>
      </c>
      <c r="B59" s="48" t="s">
        <v>646</v>
      </c>
      <c r="C59" s="48"/>
      <c r="D59" s="48"/>
      <c r="E59" s="48">
        <v>1</v>
      </c>
      <c r="F59" s="48" t="s">
        <v>504</v>
      </c>
      <c r="G59" s="48" t="s">
        <v>1376</v>
      </c>
      <c r="H59" s="49"/>
      <c r="I59" s="48"/>
      <c r="J59" s="48"/>
      <c r="K59" s="50"/>
      <c r="L59" s="50"/>
      <c r="M59" s="48"/>
      <c r="N59" s="51">
        <v>998366666666667</v>
      </c>
      <c r="O59" s="51">
        <v>998366666666667</v>
      </c>
      <c r="P59" s="50"/>
      <c r="Q59" s="48"/>
      <c r="R59" s="52" t="s">
        <v>1980</v>
      </c>
      <c r="S59" s="53" t="s">
        <v>1981</v>
      </c>
      <c r="T59" s="54" t="s">
        <v>1982</v>
      </c>
      <c r="U59" s="59">
        <v>117</v>
      </c>
      <c r="V59" s="59" t="s">
        <v>2256</v>
      </c>
      <c r="W59" s="59">
        <v>74</v>
      </c>
      <c r="X59" s="60" t="s">
        <v>1520</v>
      </c>
      <c r="Y59" s="60" t="s">
        <v>1983</v>
      </c>
      <c r="Z59" s="59">
        <v>21</v>
      </c>
      <c r="AA59" s="60">
        <v>0</v>
      </c>
      <c r="AB59" s="61">
        <v>21</v>
      </c>
      <c r="AC59" s="59" t="s">
        <v>1437</v>
      </c>
      <c r="AD59" s="63" t="s">
        <v>1984</v>
      </c>
      <c r="AE59" s="60"/>
      <c r="AF59" s="60"/>
      <c r="AG59" s="63"/>
      <c r="AH59" s="63"/>
      <c r="AI59" s="63"/>
      <c r="AJ59" s="63"/>
      <c r="AK59" s="59" t="s">
        <v>1421</v>
      </c>
      <c r="AL59" s="60">
        <v>0</v>
      </c>
      <c r="AM59" s="63"/>
      <c r="AN59" s="60">
        <v>0</v>
      </c>
      <c r="AO59" s="63"/>
      <c r="AP59" s="60"/>
      <c r="AQ59" s="63"/>
      <c r="AR59" s="63"/>
      <c r="AS59" s="63"/>
      <c r="AT59" s="63"/>
      <c r="AU59" s="59">
        <v>0</v>
      </c>
      <c r="AV59" s="60">
        <v>0</v>
      </c>
      <c r="AW59" s="63"/>
      <c r="AX59" s="63"/>
      <c r="AY59" s="63"/>
      <c r="AZ59" s="63"/>
      <c r="BA59" s="63">
        <v>0</v>
      </c>
      <c r="BB59" s="59">
        <v>1</v>
      </c>
      <c r="BC59" s="59">
        <v>4</v>
      </c>
      <c r="BD59" s="59" t="s">
        <v>1609</v>
      </c>
      <c r="BE59" s="60">
        <v>10</v>
      </c>
      <c r="BF59" s="60">
        <v>189</v>
      </c>
      <c r="BG59" s="60">
        <v>369</v>
      </c>
      <c r="BH59" s="60">
        <v>686666666666667</v>
      </c>
      <c r="BI59" s="59" t="s">
        <v>1831</v>
      </c>
      <c r="BJ59" s="60" t="s">
        <v>1410</v>
      </c>
      <c r="BK59" s="60"/>
      <c r="BL59" s="60"/>
      <c r="BM59" s="63"/>
      <c r="BN59" s="59">
        <v>4</v>
      </c>
      <c r="BO59" s="63"/>
      <c r="BP59" s="60"/>
      <c r="BQ59" s="60">
        <v>4</v>
      </c>
      <c r="BR59" s="60">
        <v>0</v>
      </c>
      <c r="BS59" s="63"/>
      <c r="BT59" s="60">
        <v>0</v>
      </c>
      <c r="BU59" s="63"/>
      <c r="BV59" s="63"/>
      <c r="BW59" s="60"/>
      <c r="BX59" s="63"/>
      <c r="BY59" s="63"/>
      <c r="BZ59" s="59">
        <v>69</v>
      </c>
      <c r="CA59" s="63"/>
      <c r="CB59" s="63"/>
      <c r="CC59" s="63"/>
      <c r="CD59" s="63"/>
      <c r="CE59" s="63"/>
      <c r="CF59" s="63"/>
      <c r="CG59" s="60"/>
      <c r="CH59" s="63"/>
      <c r="CI59" s="63"/>
      <c r="CJ59" s="63"/>
      <c r="CK59" s="63"/>
      <c r="CL59" s="63"/>
      <c r="CM59" s="63"/>
      <c r="CN59" s="59" t="s">
        <v>1586</v>
      </c>
      <c r="CO59" s="59" t="s">
        <v>1420</v>
      </c>
      <c r="CP59" s="61"/>
      <c r="CQ59" s="63"/>
      <c r="CR59" s="59" t="s">
        <v>1660</v>
      </c>
      <c r="CS59" s="63"/>
      <c r="CT59" s="63"/>
      <c r="CU59" s="59" t="s">
        <v>1985</v>
      </c>
      <c r="CV59" s="63"/>
      <c r="CW59" s="63"/>
      <c r="CX59" s="60" t="s">
        <v>1985</v>
      </c>
      <c r="CY59" s="59">
        <v>5</v>
      </c>
      <c r="CZ59" s="63"/>
      <c r="DA59" s="60"/>
      <c r="DB59" s="60" t="s">
        <v>1986</v>
      </c>
      <c r="DC59" s="60"/>
      <c r="DD59" s="60"/>
      <c r="DE59" s="63"/>
      <c r="DF59" s="59" t="s">
        <v>1456</v>
      </c>
      <c r="DG59" s="59">
        <v>1</v>
      </c>
      <c r="DH59" s="30">
        <v>1</v>
      </c>
      <c r="DI59" s="25"/>
      <c r="DJ59" s="25"/>
      <c r="DK59" s="25"/>
      <c r="DL59" s="25"/>
      <c r="DM59" s="23"/>
      <c r="DN59" s="25"/>
      <c r="DO59" s="25"/>
      <c r="DP59" s="27"/>
      <c r="DQ59" s="26"/>
      <c r="DR59" s="26"/>
      <c r="DS59" s="26"/>
      <c r="DT59" s="26"/>
      <c r="DU59" s="24"/>
      <c r="DV59" s="24"/>
      <c r="DW59" s="25"/>
      <c r="DX59" s="24"/>
      <c r="DY59" s="25"/>
      <c r="DZ59" s="24"/>
      <c r="EA59" s="25"/>
      <c r="EB59" s="25"/>
      <c r="EC59" s="25"/>
      <c r="ED59" s="26"/>
      <c r="EE59" s="26"/>
      <c r="EF59" s="24"/>
      <c r="EG59" s="25"/>
      <c r="EH59" s="26"/>
      <c r="EI59" s="25"/>
      <c r="EJ59" s="25"/>
      <c r="EK59" s="25"/>
      <c r="EL59" s="26"/>
      <c r="EM59" s="26"/>
      <c r="EN59" s="25"/>
      <c r="EO59" s="25"/>
      <c r="EP59" s="25"/>
      <c r="EQ59" s="25"/>
      <c r="ER59" s="25"/>
      <c r="ES59" s="26"/>
      <c r="ET59" s="26"/>
      <c r="EU59" s="25"/>
      <c r="EV59" s="27"/>
      <c r="EW59" s="27"/>
      <c r="EX59" s="27"/>
      <c r="EY59" s="27"/>
      <c r="EZ59" s="27"/>
      <c r="FA59" s="27"/>
      <c r="FB59" s="27"/>
      <c r="FC59" s="27"/>
      <c r="FD59" s="27"/>
      <c r="FE59" s="27"/>
      <c r="FF59" s="27"/>
      <c r="FG59" s="27"/>
      <c r="FH59" s="27"/>
      <c r="FI59" s="27"/>
      <c r="FJ59" s="27"/>
      <c r="FK59" s="27"/>
      <c r="FL59" s="27"/>
      <c r="FM59" s="27"/>
      <c r="FN59" s="38"/>
      <c r="FO59" s="38"/>
      <c r="FP59" s="38"/>
      <c r="FQ59" s="38"/>
      <c r="FR59" s="38"/>
      <c r="FS59" s="38"/>
    </row>
    <row r="60" spans="1:175" s="33" customFormat="1" ht="14.25" customHeight="1">
      <c r="A60" s="48" t="s">
        <v>565</v>
      </c>
      <c r="B60" s="48" t="s">
        <v>646</v>
      </c>
      <c r="C60" s="48"/>
      <c r="D60" s="48"/>
      <c r="E60" s="48">
        <v>1</v>
      </c>
      <c r="F60" s="48" t="s">
        <v>972</v>
      </c>
      <c r="G60" s="48" t="s">
        <v>509</v>
      </c>
      <c r="H60" s="49" t="s">
        <v>507</v>
      </c>
      <c r="I60" s="48"/>
      <c r="J60" s="48"/>
      <c r="K60" s="50"/>
      <c r="L60" s="50"/>
      <c r="M60" s="48"/>
      <c r="N60" s="51">
        <v>100516666666667</v>
      </c>
      <c r="O60" s="51">
        <v>100583333333333</v>
      </c>
      <c r="P60" s="50"/>
      <c r="Q60" s="48"/>
      <c r="R60" s="52" t="e">
        <v>#DIV/0!</v>
      </c>
      <c r="S60" s="53">
        <v>147333333333333</v>
      </c>
      <c r="T60" s="54">
        <v>622116666666667</v>
      </c>
      <c r="U60" s="59">
        <v>148</v>
      </c>
      <c r="V60" s="59" t="s">
        <v>2257</v>
      </c>
      <c r="W60" s="59" t="s">
        <v>1987</v>
      </c>
      <c r="X60" s="60" t="s">
        <v>1520</v>
      </c>
      <c r="Y60" s="60">
        <v>326933333333333</v>
      </c>
      <c r="Z60" s="59" t="s">
        <v>1389</v>
      </c>
      <c r="AA60" s="60">
        <v>0</v>
      </c>
      <c r="AB60" s="61">
        <v>204333333333333</v>
      </c>
      <c r="AC60" s="59" t="s">
        <v>1988</v>
      </c>
      <c r="AD60" s="63">
        <v>706666666666667</v>
      </c>
      <c r="AE60" s="60"/>
      <c r="AF60" s="60"/>
      <c r="AG60" s="63"/>
      <c r="AH60" s="63"/>
      <c r="AI60" s="63"/>
      <c r="AJ60" s="63"/>
      <c r="AK60" s="59" t="s">
        <v>1424</v>
      </c>
      <c r="AL60" s="60" t="s">
        <v>1509</v>
      </c>
      <c r="AM60" s="63"/>
      <c r="AN60" s="60" t="s">
        <v>1509</v>
      </c>
      <c r="AO60" s="63"/>
      <c r="AP60" s="60"/>
      <c r="AQ60" s="63"/>
      <c r="AR60" s="63"/>
      <c r="AS60" s="63"/>
      <c r="AT60" s="63"/>
      <c r="AU60" s="59" t="s">
        <v>1674</v>
      </c>
      <c r="AV60" s="60" t="s">
        <v>1989</v>
      </c>
      <c r="AW60" s="63"/>
      <c r="AX60" s="63"/>
      <c r="AY60" s="63"/>
      <c r="AZ60" s="63"/>
      <c r="BA60" s="63">
        <v>0</v>
      </c>
      <c r="BB60" s="59" t="s">
        <v>1990</v>
      </c>
      <c r="BC60" s="59">
        <v>14</v>
      </c>
      <c r="BD60" s="59" t="s">
        <v>1586</v>
      </c>
      <c r="BE60" s="60"/>
      <c r="BF60" s="60">
        <v>180</v>
      </c>
      <c r="BG60" s="60" t="s">
        <v>1991</v>
      </c>
      <c r="BH60" s="60">
        <v>85</v>
      </c>
      <c r="BI60" s="59" t="s">
        <v>1591</v>
      </c>
      <c r="BJ60" s="60" t="s">
        <v>1564</v>
      </c>
      <c r="BK60" s="60"/>
      <c r="BL60" s="60"/>
      <c r="BM60" s="63"/>
      <c r="BN60" s="59">
        <v>20</v>
      </c>
      <c r="BO60" s="63"/>
      <c r="BP60" s="60"/>
      <c r="BQ60" s="60">
        <v>196666666666667</v>
      </c>
      <c r="BR60" s="60">
        <v>4</v>
      </c>
      <c r="BS60" s="63"/>
      <c r="BT60" s="60">
        <v>4</v>
      </c>
      <c r="BU60" s="63"/>
      <c r="BV60" s="63"/>
      <c r="BW60" s="60"/>
      <c r="BX60" s="63"/>
      <c r="BY60" s="63"/>
      <c r="BZ60" s="59">
        <v>0</v>
      </c>
      <c r="CA60" s="63"/>
      <c r="CB60" s="63"/>
      <c r="CC60" s="63"/>
      <c r="CD60" s="63"/>
      <c r="CE60" s="63"/>
      <c r="CF60" s="63"/>
      <c r="CG60" s="60"/>
      <c r="CH60" s="63"/>
      <c r="CI60" s="63"/>
      <c r="CJ60" s="63"/>
      <c r="CK60" s="63"/>
      <c r="CL60" s="63"/>
      <c r="CM60" s="63"/>
      <c r="CN60" s="59" t="s">
        <v>1992</v>
      </c>
      <c r="CO60" s="59" t="s">
        <v>1734</v>
      </c>
      <c r="CP60" s="61"/>
      <c r="CQ60" s="63"/>
      <c r="CR60" s="59">
        <v>8</v>
      </c>
      <c r="CS60" s="63"/>
      <c r="CT60" s="63"/>
      <c r="CU60" s="59" t="s">
        <v>1458</v>
      </c>
      <c r="CV60" s="63"/>
      <c r="CW60" s="63"/>
      <c r="CX60" s="60" t="s">
        <v>1993</v>
      </c>
      <c r="CY60" s="59">
        <v>9</v>
      </c>
      <c r="CZ60" s="63"/>
      <c r="DA60" s="60"/>
      <c r="DB60" s="60">
        <v>9</v>
      </c>
      <c r="DC60" s="60"/>
      <c r="DD60" s="60"/>
      <c r="DE60" s="63"/>
      <c r="DF60" s="59" t="s">
        <v>1540</v>
      </c>
      <c r="DG60" s="59" t="s">
        <v>1480</v>
      </c>
      <c r="DH60" s="30" t="s">
        <v>1994</v>
      </c>
      <c r="DI60" s="25"/>
      <c r="DJ60" s="25"/>
      <c r="DK60" s="25"/>
      <c r="DL60" s="25"/>
      <c r="DM60" s="23"/>
      <c r="DN60" s="25"/>
      <c r="DO60" s="25"/>
      <c r="DP60" s="27"/>
      <c r="DQ60" s="26"/>
      <c r="DR60" s="26"/>
      <c r="DS60" s="26"/>
      <c r="DT60" s="26"/>
      <c r="DU60" s="24"/>
      <c r="DV60" s="24"/>
      <c r="DW60" s="25"/>
      <c r="DX60" s="24"/>
      <c r="DY60" s="25"/>
      <c r="DZ60" s="24"/>
      <c r="EA60" s="25"/>
      <c r="EB60" s="25"/>
      <c r="EC60" s="25"/>
      <c r="ED60" s="26"/>
      <c r="EE60" s="26"/>
      <c r="EF60" s="24"/>
      <c r="EG60" s="25"/>
      <c r="EH60" s="26"/>
      <c r="EI60" s="25"/>
      <c r="EJ60" s="25"/>
      <c r="EK60" s="25"/>
      <c r="EL60" s="26"/>
      <c r="EM60" s="26"/>
      <c r="EN60" s="25"/>
      <c r="EO60" s="25"/>
      <c r="EP60" s="25"/>
      <c r="EQ60" s="25"/>
      <c r="ER60" s="25"/>
      <c r="ES60" s="26"/>
      <c r="ET60" s="26"/>
      <c r="EU60" s="25"/>
      <c r="EV60" s="27"/>
      <c r="EW60" s="27"/>
      <c r="EX60" s="27"/>
      <c r="EY60" s="27"/>
      <c r="EZ60" s="27"/>
      <c r="FA60" s="27"/>
      <c r="FB60" s="27"/>
      <c r="FC60" s="27"/>
      <c r="FD60" s="27"/>
      <c r="FE60" s="27"/>
      <c r="FF60" s="27"/>
      <c r="FG60" s="27"/>
      <c r="FH60" s="27"/>
      <c r="FI60" s="27"/>
      <c r="FJ60" s="27"/>
      <c r="FK60" s="27"/>
      <c r="FL60" s="27"/>
      <c r="FM60" s="27"/>
      <c r="FN60" s="38"/>
      <c r="FO60" s="38"/>
      <c r="FP60" s="38"/>
      <c r="FQ60" s="38"/>
      <c r="FR60" s="38"/>
      <c r="FS60" s="38"/>
    </row>
    <row r="61" spans="1:175" s="33" customFormat="1" ht="14.25" customHeight="1">
      <c r="A61" s="48" t="s">
        <v>566</v>
      </c>
      <c r="B61" s="48" t="s">
        <v>646</v>
      </c>
      <c r="C61" s="48"/>
      <c r="D61" s="48"/>
      <c r="E61" s="48">
        <v>1</v>
      </c>
      <c r="F61" s="48" t="s">
        <v>1142</v>
      </c>
      <c r="G61" s="48" t="s">
        <v>1141</v>
      </c>
      <c r="H61" s="49" t="s">
        <v>525</v>
      </c>
      <c r="I61" s="48"/>
      <c r="J61" s="48"/>
      <c r="K61" s="50"/>
      <c r="L61" s="50"/>
      <c r="M61" s="48"/>
      <c r="N61" s="51">
        <v>100</v>
      </c>
      <c r="O61" s="51">
        <v>100</v>
      </c>
      <c r="P61" s="50"/>
      <c r="Q61" s="48"/>
      <c r="R61" s="52" t="e">
        <v>#DIV/0!</v>
      </c>
      <c r="S61" s="53" t="s">
        <v>1995</v>
      </c>
      <c r="T61" s="54" t="s">
        <v>1996</v>
      </c>
      <c r="U61" s="72">
        <v>117</v>
      </c>
      <c r="V61" s="72" t="s">
        <v>2258</v>
      </c>
      <c r="W61" s="72">
        <v>74</v>
      </c>
      <c r="X61" s="60" t="s">
        <v>1520</v>
      </c>
      <c r="Y61" s="60" t="s">
        <v>1654</v>
      </c>
      <c r="Z61" s="72" t="s">
        <v>1390</v>
      </c>
      <c r="AA61" s="60" t="s">
        <v>1997</v>
      </c>
      <c r="AB61" s="61">
        <v>0</v>
      </c>
      <c r="AC61" s="72" t="s">
        <v>1786</v>
      </c>
      <c r="AD61" s="63" t="s">
        <v>1786</v>
      </c>
      <c r="AE61" s="60"/>
      <c r="AF61" s="60"/>
      <c r="AG61" s="63"/>
      <c r="AH61" s="63"/>
      <c r="AI61" s="63"/>
      <c r="AJ61" s="63"/>
      <c r="AK61" s="72">
        <v>0</v>
      </c>
      <c r="AL61" s="76">
        <v>1.1324274851176599</v>
      </c>
      <c r="AM61" s="63"/>
      <c r="AN61" s="60">
        <v>0</v>
      </c>
      <c r="AO61" s="63"/>
      <c r="AP61" s="60"/>
      <c r="AQ61" s="63"/>
      <c r="AR61" s="63"/>
      <c r="AS61" s="63"/>
      <c r="AT61" s="63"/>
      <c r="AU61" s="72">
        <v>0</v>
      </c>
      <c r="AV61" s="60"/>
      <c r="AW61" s="63"/>
      <c r="AX61" s="63"/>
      <c r="AY61" s="63"/>
      <c r="AZ61" s="63"/>
      <c r="BA61" s="63">
        <v>0</v>
      </c>
      <c r="BB61" s="72" t="s">
        <v>1623</v>
      </c>
      <c r="BC61" s="72">
        <v>24</v>
      </c>
      <c r="BD61" s="72" t="s">
        <v>1998</v>
      </c>
      <c r="BE61" s="60"/>
      <c r="BF61" s="60">
        <v>201</v>
      </c>
      <c r="BG61" s="60">
        <v>378</v>
      </c>
      <c r="BH61" s="60">
        <v>83</v>
      </c>
      <c r="BI61" s="72" t="s">
        <v>1462</v>
      </c>
      <c r="BJ61" s="60" t="s">
        <v>1421</v>
      </c>
      <c r="BK61" s="60"/>
      <c r="BL61" s="60"/>
      <c r="BM61" s="63"/>
      <c r="BN61" s="72">
        <v>66</v>
      </c>
      <c r="BO61" s="63"/>
      <c r="BP61" s="60"/>
      <c r="BQ61" s="60">
        <v>66</v>
      </c>
      <c r="BR61" s="60" t="s">
        <v>1647</v>
      </c>
      <c r="BS61" s="63"/>
      <c r="BT61" s="60" t="s">
        <v>1647</v>
      </c>
      <c r="BU61" s="63"/>
      <c r="BV61" s="63"/>
      <c r="BW61" s="60"/>
      <c r="BX61" s="63"/>
      <c r="BY61" s="63"/>
      <c r="BZ61" s="72" t="s">
        <v>1484</v>
      </c>
      <c r="CA61" s="63"/>
      <c r="CB61" s="63"/>
      <c r="CC61" s="63"/>
      <c r="CD61" s="63"/>
      <c r="CE61" s="63"/>
      <c r="CF61" s="63"/>
      <c r="CG61" s="60"/>
      <c r="CH61" s="63"/>
      <c r="CI61" s="63"/>
      <c r="CJ61" s="63"/>
      <c r="CK61" s="63"/>
      <c r="CL61" s="63"/>
      <c r="CM61" s="63"/>
      <c r="CN61" s="72" t="s">
        <v>1661</v>
      </c>
      <c r="CO61" s="72" t="s">
        <v>1419</v>
      </c>
      <c r="CP61" s="61"/>
      <c r="CQ61" s="63"/>
      <c r="CR61" s="72" t="s">
        <v>1682</v>
      </c>
      <c r="CS61" s="63"/>
      <c r="CT61" s="63"/>
      <c r="CU61" s="72" t="s">
        <v>1787</v>
      </c>
      <c r="CV61" s="63"/>
      <c r="CW61" s="63"/>
      <c r="CX61" s="63"/>
      <c r="CY61" s="72">
        <v>8</v>
      </c>
      <c r="CZ61" s="63"/>
      <c r="DA61" s="63"/>
      <c r="DB61" s="63"/>
      <c r="DC61" s="63"/>
      <c r="DD61" s="63"/>
      <c r="DE61" s="63"/>
      <c r="DF61" s="72" t="s">
        <v>1457</v>
      </c>
      <c r="DG61" s="72" t="s">
        <v>1552</v>
      </c>
      <c r="DH61" s="30" t="s">
        <v>1552</v>
      </c>
      <c r="DI61" s="25"/>
      <c r="DJ61" s="25"/>
      <c r="DK61" s="25"/>
      <c r="DL61" s="25"/>
      <c r="DM61" s="23"/>
      <c r="DN61" s="25"/>
      <c r="DO61" s="25"/>
      <c r="DP61" s="27"/>
      <c r="DQ61" s="26"/>
      <c r="DR61" s="26"/>
      <c r="DS61" s="26"/>
      <c r="DT61" s="26"/>
      <c r="DU61" s="24"/>
      <c r="DV61" s="24"/>
      <c r="DW61" s="25"/>
      <c r="DX61" s="24"/>
      <c r="DY61" s="25"/>
      <c r="DZ61" s="24"/>
      <c r="EA61" s="25"/>
      <c r="EB61" s="25"/>
      <c r="EC61" s="25"/>
      <c r="ED61" s="26"/>
      <c r="EE61" s="26"/>
      <c r="EF61" s="24"/>
      <c r="EG61" s="25"/>
      <c r="EH61" s="26"/>
      <c r="EI61" s="25"/>
      <c r="EJ61" s="25"/>
      <c r="EK61" s="25"/>
      <c r="EL61" s="26"/>
      <c r="EM61" s="26"/>
      <c r="EN61" s="25"/>
      <c r="EO61" s="25"/>
      <c r="EP61" s="25"/>
      <c r="EQ61" s="25"/>
      <c r="ER61" s="25"/>
      <c r="ES61" s="26"/>
      <c r="ET61" s="26"/>
      <c r="EU61" s="25"/>
      <c r="EV61" s="27"/>
      <c r="EW61" s="27"/>
      <c r="EX61" s="27"/>
      <c r="EY61" s="27"/>
      <c r="EZ61" s="27"/>
      <c r="FA61" s="27"/>
      <c r="FB61" s="27"/>
      <c r="FC61" s="27"/>
      <c r="FD61" s="27"/>
      <c r="FE61" s="27"/>
      <c r="FF61" s="27"/>
      <c r="FG61" s="27"/>
      <c r="FH61" s="27"/>
      <c r="FI61" s="27"/>
      <c r="FJ61" s="27"/>
      <c r="FK61" s="27"/>
      <c r="FL61" s="27"/>
      <c r="FM61" s="27"/>
      <c r="FN61" s="38"/>
      <c r="FO61" s="38"/>
      <c r="FP61" s="38"/>
      <c r="FQ61" s="38"/>
      <c r="FR61" s="38"/>
      <c r="FS61" s="38"/>
    </row>
    <row r="62" spans="1:175" s="33" customFormat="1" ht="14.25" customHeight="1">
      <c r="A62" s="48" t="s">
        <v>567</v>
      </c>
      <c r="B62" s="48" t="s">
        <v>646</v>
      </c>
      <c r="C62" s="48"/>
      <c r="D62" s="48"/>
      <c r="E62" s="48">
        <v>1</v>
      </c>
      <c r="F62" s="48" t="s">
        <v>1146</v>
      </c>
      <c r="G62" s="48" t="s">
        <v>1144</v>
      </c>
      <c r="H62" s="49" t="s">
        <v>507</v>
      </c>
      <c r="I62" s="48"/>
      <c r="J62" s="48"/>
      <c r="K62" s="50"/>
      <c r="L62" s="50"/>
      <c r="M62" s="48"/>
      <c r="N62" s="51" t="s">
        <v>1999</v>
      </c>
      <c r="O62" s="51" t="s">
        <v>2000</v>
      </c>
      <c r="P62" s="50"/>
      <c r="Q62" s="48"/>
      <c r="R62" s="52" t="e">
        <v>#DIV/0!</v>
      </c>
      <c r="S62" s="53" t="s">
        <v>2001</v>
      </c>
      <c r="T62" s="54" t="s">
        <v>2002</v>
      </c>
      <c r="U62" s="59">
        <v>251</v>
      </c>
      <c r="V62" s="59" t="s">
        <v>2259</v>
      </c>
      <c r="W62" s="59" t="s">
        <v>1523</v>
      </c>
      <c r="X62" s="60" t="s">
        <v>1520</v>
      </c>
      <c r="Y62" s="60" t="s">
        <v>2003</v>
      </c>
      <c r="Z62" s="59" t="s">
        <v>1391</v>
      </c>
      <c r="AA62" s="60" t="s">
        <v>1621</v>
      </c>
      <c r="AB62" s="61">
        <v>0</v>
      </c>
      <c r="AC62" s="59" t="s">
        <v>1389</v>
      </c>
      <c r="AD62" s="63" t="s">
        <v>1389</v>
      </c>
      <c r="AE62" s="60"/>
      <c r="AF62" s="60"/>
      <c r="AG62" s="63"/>
      <c r="AH62" s="63"/>
      <c r="AI62" s="63"/>
      <c r="AJ62" s="63"/>
      <c r="AK62" s="80" t="s">
        <v>1469</v>
      </c>
      <c r="AL62" s="60">
        <v>0</v>
      </c>
      <c r="AM62" s="63"/>
      <c r="AN62" s="60">
        <v>0</v>
      </c>
      <c r="AO62" s="63"/>
      <c r="AP62" s="60"/>
      <c r="AQ62" s="63"/>
      <c r="AR62" s="63"/>
      <c r="AS62" s="63"/>
      <c r="AT62" s="63"/>
      <c r="AU62" s="59" t="s">
        <v>1674</v>
      </c>
      <c r="AV62" s="60" t="s">
        <v>1674</v>
      </c>
      <c r="AW62" s="63"/>
      <c r="AX62" s="63"/>
      <c r="AY62" s="63"/>
      <c r="AZ62" s="63"/>
      <c r="BA62" s="63">
        <v>0</v>
      </c>
      <c r="BB62" s="59" t="s">
        <v>1586</v>
      </c>
      <c r="BC62" s="59">
        <v>31</v>
      </c>
      <c r="BD62" s="59" t="s">
        <v>1408</v>
      </c>
      <c r="BE62" s="60"/>
      <c r="BF62" s="60" t="s">
        <v>2004</v>
      </c>
      <c r="BG62" s="60">
        <v>240</v>
      </c>
      <c r="BH62" s="60">
        <v>100</v>
      </c>
      <c r="BI62" s="59" t="s">
        <v>1442</v>
      </c>
      <c r="BJ62" s="60" t="s">
        <v>1674</v>
      </c>
      <c r="BK62" s="60"/>
      <c r="BL62" s="60"/>
      <c r="BM62" s="63"/>
      <c r="BN62" s="59">
        <v>6</v>
      </c>
      <c r="BO62" s="63"/>
      <c r="BP62" s="60"/>
      <c r="BQ62" s="60">
        <v>4</v>
      </c>
      <c r="BR62" s="60">
        <v>20</v>
      </c>
      <c r="BS62" s="63"/>
      <c r="BT62" s="60">
        <v>20</v>
      </c>
      <c r="BU62" s="63"/>
      <c r="BV62" s="63"/>
      <c r="BW62" s="60"/>
      <c r="BX62" s="63"/>
      <c r="BY62" s="63"/>
      <c r="BZ62" s="59">
        <v>29</v>
      </c>
      <c r="CA62" s="63"/>
      <c r="CB62" s="63"/>
      <c r="CC62" s="63"/>
      <c r="CD62" s="63"/>
      <c r="CE62" s="63"/>
      <c r="CF62" s="63"/>
      <c r="CG62" s="60"/>
      <c r="CH62" s="63"/>
      <c r="CI62" s="63"/>
      <c r="CJ62" s="63"/>
      <c r="CK62" s="63"/>
      <c r="CL62" s="63"/>
      <c r="CM62" s="63"/>
      <c r="CN62" s="59" t="s">
        <v>1414</v>
      </c>
      <c r="CO62" s="59" t="s">
        <v>1422</v>
      </c>
      <c r="CP62" s="61"/>
      <c r="CQ62" s="63"/>
      <c r="CR62" s="59" t="s">
        <v>1459</v>
      </c>
      <c r="CS62" s="63"/>
      <c r="CT62" s="63"/>
      <c r="CU62" s="59" t="s">
        <v>2005</v>
      </c>
      <c r="CV62" s="63"/>
      <c r="CW62" s="63"/>
      <c r="CX62" s="63"/>
      <c r="CY62" s="59">
        <v>0</v>
      </c>
      <c r="CZ62" s="63"/>
      <c r="DA62" s="63"/>
      <c r="DB62" s="63"/>
      <c r="DC62" s="63"/>
      <c r="DD62" s="63"/>
      <c r="DE62" s="63"/>
      <c r="DF62" s="59">
        <v>1</v>
      </c>
      <c r="DG62" s="59">
        <v>1</v>
      </c>
      <c r="DH62" s="30">
        <v>1</v>
      </c>
      <c r="DI62" s="25"/>
      <c r="DJ62" s="25"/>
      <c r="DK62" s="25"/>
      <c r="DL62" s="25"/>
      <c r="DM62" s="23"/>
      <c r="DN62" s="25"/>
      <c r="DO62" s="25"/>
      <c r="DP62" s="27"/>
      <c r="DQ62" s="26"/>
      <c r="DR62" s="26"/>
      <c r="DS62" s="26"/>
      <c r="DT62" s="26"/>
      <c r="DU62" s="24"/>
      <c r="DV62" s="24"/>
      <c r="DW62" s="25"/>
      <c r="DX62" s="24"/>
      <c r="DY62" s="25"/>
      <c r="DZ62" s="24"/>
      <c r="EA62" s="25"/>
      <c r="EB62" s="25"/>
      <c r="EC62" s="25"/>
      <c r="ED62" s="26"/>
      <c r="EE62" s="26"/>
      <c r="EF62" s="24"/>
      <c r="EG62" s="25"/>
      <c r="EH62" s="26"/>
      <c r="EI62" s="25"/>
      <c r="EJ62" s="25"/>
      <c r="EK62" s="25"/>
      <c r="EL62" s="26"/>
      <c r="EM62" s="26"/>
      <c r="EN62" s="25"/>
      <c r="EO62" s="25"/>
      <c r="EP62" s="25"/>
      <c r="EQ62" s="25"/>
      <c r="ER62" s="25"/>
      <c r="ES62" s="26"/>
      <c r="ET62" s="26"/>
      <c r="EU62" s="25"/>
      <c r="EV62" s="27"/>
      <c r="EW62" s="27"/>
      <c r="EX62" s="27"/>
      <c r="EY62" s="27"/>
      <c r="EZ62" s="27"/>
      <c r="FA62" s="27"/>
      <c r="FB62" s="27"/>
      <c r="FC62" s="27"/>
      <c r="FD62" s="27"/>
      <c r="FE62" s="27"/>
      <c r="FF62" s="27"/>
      <c r="FG62" s="27"/>
      <c r="FH62" s="27"/>
      <c r="FI62" s="27"/>
      <c r="FJ62" s="27"/>
      <c r="FK62" s="27"/>
      <c r="FL62" s="27"/>
      <c r="FM62" s="27"/>
      <c r="FN62" s="38"/>
      <c r="FO62" s="38"/>
      <c r="FP62" s="38"/>
      <c r="FQ62" s="38"/>
      <c r="FR62" s="38"/>
      <c r="FS62" s="38"/>
    </row>
    <row r="63" spans="1:175" s="33" customFormat="1" ht="14.25" customHeight="1">
      <c r="A63" s="48" t="s">
        <v>569</v>
      </c>
      <c r="B63" s="48" t="s">
        <v>646</v>
      </c>
      <c r="C63" s="48"/>
      <c r="D63" s="48"/>
      <c r="E63" s="48">
        <v>1</v>
      </c>
      <c r="F63" s="48" t="s">
        <v>532</v>
      </c>
      <c r="G63" s="48" t="s">
        <v>1147</v>
      </c>
      <c r="H63" s="49" t="s">
        <v>533</v>
      </c>
      <c r="I63" s="48"/>
      <c r="J63" s="48"/>
      <c r="K63" s="50"/>
      <c r="L63" s="50"/>
      <c r="M63" s="48"/>
      <c r="N63" s="51" t="s">
        <v>2006</v>
      </c>
      <c r="O63" s="51" t="s">
        <v>2007</v>
      </c>
      <c r="P63" s="50"/>
      <c r="Q63" s="48"/>
      <c r="R63" s="52" t="e">
        <v>#DIV/0!</v>
      </c>
      <c r="S63" s="53">
        <v>153</v>
      </c>
      <c r="T63" s="54">
        <v>646475</v>
      </c>
      <c r="U63" s="59">
        <v>155</v>
      </c>
      <c r="V63" s="59" t="s">
        <v>2260</v>
      </c>
      <c r="W63" s="59" t="s">
        <v>2008</v>
      </c>
      <c r="X63" s="60" t="s">
        <v>1520</v>
      </c>
      <c r="Y63" s="60" t="s">
        <v>2009</v>
      </c>
      <c r="Z63" s="59" t="s">
        <v>1392</v>
      </c>
      <c r="AA63" s="60">
        <v>12875</v>
      </c>
      <c r="AB63" s="61">
        <v>0</v>
      </c>
      <c r="AC63" s="59" t="s">
        <v>1562</v>
      </c>
      <c r="AD63" s="63" t="s">
        <v>1562</v>
      </c>
      <c r="AE63" s="60"/>
      <c r="AF63" s="60"/>
      <c r="AG63" s="63"/>
      <c r="AH63" s="63"/>
      <c r="AI63" s="63"/>
      <c r="AJ63" s="63"/>
      <c r="AK63" s="80" t="s">
        <v>1445</v>
      </c>
      <c r="AL63" s="60" t="s">
        <v>1799</v>
      </c>
      <c r="AM63" s="63"/>
      <c r="AN63" s="60" t="s">
        <v>1799</v>
      </c>
      <c r="AO63" s="63"/>
      <c r="AP63" s="60"/>
      <c r="AQ63" s="63"/>
      <c r="AR63" s="63"/>
      <c r="AS63" s="63"/>
      <c r="AT63" s="63"/>
      <c r="AU63" s="59">
        <v>0</v>
      </c>
      <c r="AV63" s="60">
        <v>0</v>
      </c>
      <c r="AW63" s="63"/>
      <c r="AX63" s="63"/>
      <c r="AY63" s="63"/>
      <c r="AZ63" s="63"/>
      <c r="BA63" s="63">
        <v>0</v>
      </c>
      <c r="BB63" s="59" t="s">
        <v>2010</v>
      </c>
      <c r="BC63" s="59">
        <v>47</v>
      </c>
      <c r="BD63" s="59" t="s">
        <v>1577</v>
      </c>
      <c r="BE63" s="60">
        <v>17</v>
      </c>
      <c r="BF63" s="60">
        <v>228333333333333</v>
      </c>
      <c r="BG63" s="60">
        <v>165666666666667</v>
      </c>
      <c r="BH63" s="60">
        <v>172666666666667</v>
      </c>
      <c r="BI63" s="59" t="s">
        <v>1444</v>
      </c>
      <c r="BJ63" s="60" t="s">
        <v>2011</v>
      </c>
      <c r="BK63" s="60"/>
      <c r="BL63" s="60"/>
      <c r="BM63" s="63"/>
      <c r="BN63" s="59">
        <v>237</v>
      </c>
      <c r="BO63" s="63"/>
      <c r="BP63" s="60"/>
      <c r="BQ63" s="60">
        <v>224</v>
      </c>
      <c r="BR63" s="60">
        <v>150</v>
      </c>
      <c r="BS63" s="63"/>
      <c r="BT63" s="60">
        <v>150</v>
      </c>
      <c r="BU63" s="63"/>
      <c r="BV63" s="63"/>
      <c r="BW63" s="60"/>
      <c r="BX63" s="63"/>
      <c r="BY63" s="63"/>
      <c r="BZ63" s="59">
        <v>5</v>
      </c>
      <c r="CA63" s="63"/>
      <c r="CB63" s="63"/>
      <c r="CC63" s="63"/>
      <c r="CD63" s="63"/>
      <c r="CE63" s="63"/>
      <c r="CF63" s="63"/>
      <c r="CG63" s="60"/>
      <c r="CH63" s="63"/>
      <c r="CI63" s="63"/>
      <c r="CJ63" s="63"/>
      <c r="CK63" s="63"/>
      <c r="CL63" s="63"/>
      <c r="CM63" s="63"/>
      <c r="CN63" s="59" t="s">
        <v>1423</v>
      </c>
      <c r="CO63" s="59" t="s">
        <v>1418</v>
      </c>
      <c r="CP63" s="61"/>
      <c r="CQ63" s="63"/>
      <c r="CR63" s="59" t="s">
        <v>1591</v>
      </c>
      <c r="CS63" s="63"/>
      <c r="CT63" s="63"/>
      <c r="CU63" s="59" t="s">
        <v>1684</v>
      </c>
      <c r="CV63" s="63"/>
      <c r="CW63" s="63"/>
      <c r="CX63" s="60"/>
      <c r="CY63" s="59">
        <v>80</v>
      </c>
      <c r="CZ63" s="63"/>
      <c r="DA63" s="60"/>
      <c r="DB63" s="60"/>
      <c r="DC63" s="60"/>
      <c r="DD63" s="60"/>
      <c r="DE63" s="63"/>
      <c r="DF63" s="59" t="s">
        <v>2012</v>
      </c>
      <c r="DG63" s="59">
        <v>0</v>
      </c>
      <c r="DH63" s="30">
        <v>0</v>
      </c>
      <c r="DI63" s="25"/>
      <c r="DJ63" s="25"/>
      <c r="DK63" s="25"/>
      <c r="DL63" s="25"/>
      <c r="DM63" s="23"/>
      <c r="DN63" s="25"/>
      <c r="DO63" s="25"/>
      <c r="DP63" s="27"/>
      <c r="DQ63" s="26"/>
      <c r="DR63" s="26"/>
      <c r="DS63" s="26"/>
      <c r="DT63" s="26"/>
      <c r="DU63" s="24"/>
      <c r="DV63" s="24"/>
      <c r="DW63" s="25"/>
      <c r="DX63" s="24"/>
      <c r="DY63" s="25"/>
      <c r="DZ63" s="24"/>
      <c r="EA63" s="25"/>
      <c r="EB63" s="25"/>
      <c r="EC63" s="25"/>
      <c r="ED63" s="26"/>
      <c r="EE63" s="26"/>
      <c r="EF63" s="24"/>
      <c r="EG63" s="25"/>
      <c r="EH63" s="26"/>
      <c r="EI63" s="25"/>
      <c r="EJ63" s="25"/>
      <c r="EK63" s="25"/>
      <c r="EL63" s="26"/>
      <c r="EM63" s="26"/>
      <c r="EN63" s="25"/>
      <c r="EO63" s="25"/>
      <c r="EP63" s="25"/>
      <c r="EQ63" s="25"/>
      <c r="ER63" s="25"/>
      <c r="ES63" s="26"/>
      <c r="ET63" s="26"/>
      <c r="EU63" s="25"/>
      <c r="EV63" s="27"/>
      <c r="EW63" s="27"/>
      <c r="EX63" s="27"/>
      <c r="EY63" s="27"/>
      <c r="EZ63" s="27"/>
      <c r="FA63" s="27"/>
      <c r="FB63" s="27"/>
      <c r="FC63" s="27"/>
      <c r="FD63" s="27"/>
      <c r="FE63" s="27"/>
      <c r="FF63" s="27"/>
      <c r="FG63" s="27"/>
      <c r="FH63" s="27"/>
      <c r="FI63" s="27"/>
      <c r="FJ63" s="27"/>
      <c r="FK63" s="27"/>
      <c r="FL63" s="27"/>
      <c r="FM63" s="27"/>
      <c r="FN63" s="38"/>
      <c r="FO63" s="38"/>
      <c r="FP63" s="38"/>
      <c r="FQ63" s="38"/>
      <c r="FR63" s="38"/>
      <c r="FS63" s="38"/>
    </row>
    <row r="64" spans="1:175" s="33" customFormat="1" ht="14.25" customHeight="1">
      <c r="A64" s="48" t="s">
        <v>568</v>
      </c>
      <c r="B64" s="48" t="s">
        <v>646</v>
      </c>
      <c r="C64" s="48"/>
      <c r="D64" s="48"/>
      <c r="E64" s="48">
        <v>1</v>
      </c>
      <c r="F64" s="48" t="s">
        <v>540</v>
      </c>
      <c r="G64" s="48" t="s">
        <v>1150</v>
      </c>
      <c r="H64" s="49" t="s">
        <v>541</v>
      </c>
      <c r="I64" s="48"/>
      <c r="J64" s="48"/>
      <c r="K64" s="50"/>
      <c r="L64" s="50"/>
      <c r="M64" s="48"/>
      <c r="N64" s="51" t="s">
        <v>2013</v>
      </c>
      <c r="O64" s="51" t="s">
        <v>2013</v>
      </c>
      <c r="P64" s="50"/>
      <c r="Q64" s="48"/>
      <c r="R64" s="52" t="e">
        <v>#DIV/0!</v>
      </c>
      <c r="S64" s="53">
        <v>116333333333333</v>
      </c>
      <c r="T64" s="54">
        <v>489516666666667</v>
      </c>
      <c r="U64" s="59">
        <v>117</v>
      </c>
      <c r="V64" s="59" t="s">
        <v>2261</v>
      </c>
      <c r="W64" s="59" t="s">
        <v>2014</v>
      </c>
      <c r="X64" s="60" t="s">
        <v>1520</v>
      </c>
      <c r="Y64" s="60" t="s">
        <v>1836</v>
      </c>
      <c r="Z64" s="59" t="s">
        <v>2015</v>
      </c>
      <c r="AA64" s="60">
        <v>0</v>
      </c>
      <c r="AB64" s="61" t="s">
        <v>2015</v>
      </c>
      <c r="AC64" s="59" t="s">
        <v>2016</v>
      </c>
      <c r="AD64" s="63">
        <v>516666666666667</v>
      </c>
      <c r="AE64" s="60"/>
      <c r="AF64" s="60"/>
      <c r="AG64" s="63"/>
      <c r="AH64" s="63"/>
      <c r="AI64" s="63"/>
      <c r="AJ64" s="63"/>
      <c r="AK64" s="80" t="s">
        <v>1469</v>
      </c>
      <c r="AL64" s="60" t="s">
        <v>1768</v>
      </c>
      <c r="AM64" s="63"/>
      <c r="AN64" s="60" t="s">
        <v>1768</v>
      </c>
      <c r="AO64" s="63"/>
      <c r="AP64" s="60"/>
      <c r="AQ64" s="63"/>
      <c r="AR64" s="63"/>
      <c r="AS64" s="63"/>
      <c r="AT64" s="63"/>
      <c r="AU64" s="59">
        <v>0</v>
      </c>
      <c r="AV64" s="60">
        <v>0</v>
      </c>
      <c r="AW64" s="63"/>
      <c r="AX64" s="63"/>
      <c r="AY64" s="63"/>
      <c r="AZ64" s="63"/>
      <c r="BA64" s="63">
        <v>0</v>
      </c>
      <c r="BB64" s="59" t="s">
        <v>1408</v>
      </c>
      <c r="BC64" s="59">
        <v>126</v>
      </c>
      <c r="BD64" s="59" t="s">
        <v>1563</v>
      </c>
      <c r="BE64" s="60"/>
      <c r="BF64" s="60" t="s">
        <v>2017</v>
      </c>
      <c r="BG64" s="60">
        <v>231</v>
      </c>
      <c r="BH64" s="60">
        <v>22</v>
      </c>
      <c r="BI64" s="59" t="s">
        <v>1445</v>
      </c>
      <c r="BJ64" s="60"/>
      <c r="BK64" s="60"/>
      <c r="BL64" s="60"/>
      <c r="BM64" s="63"/>
      <c r="BN64" s="59">
        <v>34</v>
      </c>
      <c r="BO64" s="63"/>
      <c r="BP64" s="60"/>
      <c r="BQ64" s="60">
        <v>34</v>
      </c>
      <c r="BR64" s="60">
        <v>0</v>
      </c>
      <c r="BS64" s="63"/>
      <c r="BT64" s="60">
        <v>0</v>
      </c>
      <c r="BU64" s="63"/>
      <c r="BV64" s="63"/>
      <c r="BW64" s="60"/>
      <c r="BX64" s="63"/>
      <c r="BY64" s="63"/>
      <c r="BZ64" s="59">
        <v>118</v>
      </c>
      <c r="CA64" s="63"/>
      <c r="CB64" s="63"/>
      <c r="CC64" s="63"/>
      <c r="CD64" s="63"/>
      <c r="CE64" s="63"/>
      <c r="CF64" s="63"/>
      <c r="CG64" s="60"/>
      <c r="CH64" s="63"/>
      <c r="CI64" s="63"/>
      <c r="CJ64" s="63"/>
      <c r="CK64" s="63"/>
      <c r="CL64" s="63"/>
      <c r="CM64" s="63"/>
      <c r="CN64" s="59" t="s">
        <v>1687</v>
      </c>
      <c r="CO64" s="59" t="s">
        <v>1417</v>
      </c>
      <c r="CP64" s="61"/>
      <c r="CQ64" s="63"/>
      <c r="CR64" s="59" t="s">
        <v>1460</v>
      </c>
      <c r="CS64" s="63"/>
      <c r="CT64" s="63"/>
      <c r="CU64" s="59" t="s">
        <v>1410</v>
      </c>
      <c r="CV64" s="63"/>
      <c r="CW64" s="63"/>
      <c r="CX64" s="60"/>
      <c r="CY64" s="59">
        <v>5</v>
      </c>
      <c r="CZ64" s="63"/>
      <c r="DA64" s="60"/>
      <c r="DB64" s="60"/>
      <c r="DC64" s="60"/>
      <c r="DD64" s="60"/>
      <c r="DE64" s="63"/>
      <c r="DF64" s="59" t="s">
        <v>1405</v>
      </c>
      <c r="DG64" s="59" t="s">
        <v>1552</v>
      </c>
      <c r="DH64" s="30" t="s">
        <v>1552</v>
      </c>
      <c r="DI64" s="25"/>
      <c r="DJ64" s="25"/>
      <c r="DK64" s="25"/>
      <c r="DL64" s="25"/>
      <c r="DM64" s="23"/>
      <c r="DN64" s="25"/>
      <c r="DO64" s="25"/>
      <c r="DP64" s="27"/>
      <c r="DQ64" s="26"/>
      <c r="DR64" s="26"/>
      <c r="DS64" s="26"/>
      <c r="DT64" s="26"/>
      <c r="DU64" s="24"/>
      <c r="DV64" s="24"/>
      <c r="DW64" s="25"/>
      <c r="DX64" s="24"/>
      <c r="DY64" s="25"/>
      <c r="DZ64" s="24"/>
      <c r="EA64" s="25"/>
      <c r="EB64" s="25"/>
      <c r="EC64" s="25"/>
      <c r="ED64" s="26"/>
      <c r="EE64" s="26"/>
      <c r="EF64" s="24"/>
      <c r="EG64" s="25"/>
      <c r="EH64" s="26"/>
      <c r="EI64" s="25"/>
      <c r="EJ64" s="25"/>
      <c r="EK64" s="25"/>
      <c r="EL64" s="26"/>
      <c r="EM64" s="26"/>
      <c r="EN64" s="25"/>
      <c r="EO64" s="25"/>
      <c r="EP64" s="25"/>
      <c r="EQ64" s="25"/>
      <c r="ER64" s="25"/>
      <c r="ES64" s="26"/>
      <c r="ET64" s="26"/>
      <c r="EU64" s="25"/>
      <c r="EV64" s="27"/>
      <c r="EW64" s="27"/>
      <c r="EX64" s="27"/>
      <c r="EY64" s="27"/>
      <c r="EZ64" s="27"/>
      <c r="FA64" s="27"/>
      <c r="FB64" s="27"/>
      <c r="FC64" s="27"/>
      <c r="FD64" s="27"/>
      <c r="FE64" s="27"/>
      <c r="FF64" s="27"/>
      <c r="FG64" s="27"/>
      <c r="FH64" s="27"/>
      <c r="FI64" s="27"/>
      <c r="FJ64" s="27"/>
      <c r="FK64" s="27"/>
      <c r="FL64" s="27"/>
      <c r="FM64" s="27"/>
      <c r="FN64" s="38"/>
      <c r="FO64" s="38"/>
      <c r="FP64" s="38"/>
      <c r="FQ64" s="38"/>
      <c r="FR64" s="38"/>
      <c r="FS64" s="38"/>
    </row>
    <row r="65" spans="1:175" s="33" customFormat="1" ht="14.25" customHeight="1">
      <c r="A65" s="48" t="s">
        <v>570</v>
      </c>
      <c r="B65" s="48" t="s">
        <v>646</v>
      </c>
      <c r="C65" s="48"/>
      <c r="D65" s="48"/>
      <c r="E65" s="48">
        <v>1</v>
      </c>
      <c r="F65" s="48" t="s">
        <v>548</v>
      </c>
      <c r="G65" s="48" t="s">
        <v>1151</v>
      </c>
      <c r="H65" s="49" t="s">
        <v>549</v>
      </c>
      <c r="I65" s="48"/>
      <c r="J65" s="48"/>
      <c r="K65" s="50"/>
      <c r="L65" s="50"/>
      <c r="M65" s="48"/>
      <c r="N65" s="51">
        <v>994666666666667</v>
      </c>
      <c r="O65" s="51">
        <v>995666666666667</v>
      </c>
      <c r="P65" s="50"/>
      <c r="Q65" s="48"/>
      <c r="R65" s="52" t="e">
        <v>#DIV/0!</v>
      </c>
      <c r="S65" s="53">
        <v>96</v>
      </c>
      <c r="T65" s="54">
        <v>394633333333333</v>
      </c>
      <c r="U65" s="59">
        <v>94</v>
      </c>
      <c r="V65" s="59" t="s">
        <v>2262</v>
      </c>
      <c r="W65" s="59" t="s">
        <v>2018</v>
      </c>
      <c r="X65" s="60" t="s">
        <v>1520</v>
      </c>
      <c r="Y65" s="60">
        <v>287466666666667</v>
      </c>
      <c r="Z65" s="59" t="s">
        <v>1393</v>
      </c>
      <c r="AA65" s="60">
        <v>0</v>
      </c>
      <c r="AB65" s="61">
        <v>179666666666667</v>
      </c>
      <c r="AC65" s="59" t="s">
        <v>1785</v>
      </c>
      <c r="AD65" s="63">
        <v>226666666666667</v>
      </c>
      <c r="AE65" s="60"/>
      <c r="AF65" s="60"/>
      <c r="AG65" s="63"/>
      <c r="AH65" s="63"/>
      <c r="AI65" s="63"/>
      <c r="AJ65" s="63"/>
      <c r="AK65" s="59" t="s">
        <v>1492</v>
      </c>
      <c r="AL65" s="60" t="s">
        <v>2019</v>
      </c>
      <c r="AM65" s="63"/>
      <c r="AN65" s="60" t="s">
        <v>2019</v>
      </c>
      <c r="AO65" s="63"/>
      <c r="AP65" s="60"/>
      <c r="AQ65" s="63"/>
      <c r="AR65" s="63"/>
      <c r="AS65" s="63"/>
      <c r="AT65" s="63"/>
      <c r="AU65" s="59" t="s">
        <v>1674</v>
      </c>
      <c r="AV65" s="60" t="s">
        <v>1674</v>
      </c>
      <c r="AW65" s="63"/>
      <c r="AX65" s="63"/>
      <c r="AY65" s="63"/>
      <c r="AZ65" s="63"/>
      <c r="BA65" s="63">
        <v>0</v>
      </c>
      <c r="BB65" s="59" t="s">
        <v>1514</v>
      </c>
      <c r="BC65" s="59">
        <v>57</v>
      </c>
      <c r="BD65" s="59" t="s">
        <v>1435</v>
      </c>
      <c r="BE65" s="60"/>
      <c r="BF65" s="60">
        <v>182666666666667</v>
      </c>
      <c r="BG65" s="60">
        <v>304</v>
      </c>
      <c r="BH65" s="60" t="s">
        <v>2020</v>
      </c>
      <c r="BI65" s="59" t="s">
        <v>1595</v>
      </c>
      <c r="BJ65" s="60">
        <v>0</v>
      </c>
      <c r="BK65" s="60"/>
      <c r="BL65" s="60"/>
      <c r="BM65" s="63"/>
      <c r="BN65" s="59">
        <v>49</v>
      </c>
      <c r="BO65" s="63"/>
      <c r="BP65" s="60"/>
      <c r="BQ65" s="60">
        <v>48</v>
      </c>
      <c r="BR65" s="60" t="s">
        <v>1611</v>
      </c>
      <c r="BS65" s="63"/>
      <c r="BT65" s="60" t="s">
        <v>1611</v>
      </c>
      <c r="BU65" s="63"/>
      <c r="BV65" s="63"/>
      <c r="BW65" s="60"/>
      <c r="BX65" s="63"/>
      <c r="BY65" s="63"/>
      <c r="BZ65" s="59">
        <v>124</v>
      </c>
      <c r="CA65" s="63"/>
      <c r="CB65" s="63"/>
      <c r="CC65" s="63"/>
      <c r="CD65" s="63"/>
      <c r="CE65" s="63"/>
      <c r="CF65" s="63"/>
      <c r="CG65" s="60"/>
      <c r="CH65" s="63"/>
      <c r="CI65" s="63"/>
      <c r="CJ65" s="63"/>
      <c r="CK65" s="63"/>
      <c r="CL65" s="63"/>
      <c r="CM65" s="63"/>
      <c r="CN65" s="59" t="s">
        <v>1677</v>
      </c>
      <c r="CO65" s="59" t="s">
        <v>1449</v>
      </c>
      <c r="CP65" s="61"/>
      <c r="CQ65" s="63"/>
      <c r="CR65" s="59" t="s">
        <v>1537</v>
      </c>
      <c r="CS65" s="63"/>
      <c r="CT65" s="63"/>
      <c r="CU65" s="59" t="s">
        <v>1421</v>
      </c>
      <c r="CV65" s="63"/>
      <c r="CW65" s="63"/>
      <c r="CX65" s="60"/>
      <c r="CY65" s="59">
        <v>24</v>
      </c>
      <c r="CZ65" s="63"/>
      <c r="DA65" s="60"/>
      <c r="DB65" s="60"/>
      <c r="DC65" s="60"/>
      <c r="DD65" s="60"/>
      <c r="DE65" s="63"/>
      <c r="DF65" s="59" t="s">
        <v>1461</v>
      </c>
      <c r="DG65" s="59">
        <v>0</v>
      </c>
      <c r="DH65" s="30">
        <v>0</v>
      </c>
      <c r="DI65" s="25"/>
      <c r="DJ65" s="25"/>
      <c r="DK65" s="25"/>
      <c r="DL65" s="25"/>
      <c r="DM65" s="23"/>
      <c r="DN65" s="25"/>
      <c r="DO65" s="25"/>
      <c r="DP65" s="27"/>
      <c r="DQ65" s="26"/>
      <c r="DR65" s="26"/>
      <c r="DS65" s="26"/>
      <c r="DT65" s="26"/>
      <c r="DU65" s="24"/>
      <c r="DV65" s="24"/>
      <c r="DW65" s="25"/>
      <c r="DX65" s="24"/>
      <c r="DY65" s="25"/>
      <c r="DZ65" s="24"/>
      <c r="EA65" s="25"/>
      <c r="EB65" s="25"/>
      <c r="EC65" s="25"/>
      <c r="ED65" s="26"/>
      <c r="EE65" s="26"/>
      <c r="EF65" s="24"/>
      <c r="EG65" s="25"/>
      <c r="EH65" s="26"/>
      <c r="EI65" s="25"/>
      <c r="EJ65" s="25"/>
      <c r="EK65" s="25"/>
      <c r="EL65" s="26"/>
      <c r="EM65" s="26"/>
      <c r="EN65" s="25"/>
      <c r="EO65" s="25"/>
      <c r="EP65" s="25"/>
      <c r="EQ65" s="25"/>
      <c r="ER65" s="25"/>
      <c r="ES65" s="26"/>
      <c r="ET65" s="26"/>
      <c r="EU65" s="25"/>
      <c r="EV65" s="27"/>
      <c r="EW65" s="27"/>
      <c r="EX65" s="27"/>
      <c r="EY65" s="27"/>
      <c r="EZ65" s="27"/>
      <c r="FA65" s="27"/>
      <c r="FB65" s="27"/>
      <c r="FC65" s="27"/>
      <c r="FD65" s="27"/>
      <c r="FE65" s="27"/>
      <c r="FF65" s="27"/>
      <c r="FG65" s="27"/>
      <c r="FH65" s="27"/>
      <c r="FI65" s="27"/>
      <c r="FJ65" s="27"/>
      <c r="FK65" s="27"/>
      <c r="FL65" s="27"/>
      <c r="FM65" s="27"/>
      <c r="FN65" s="38"/>
      <c r="FO65" s="38"/>
      <c r="FP65" s="38"/>
      <c r="FQ65" s="38"/>
      <c r="FR65" s="38"/>
      <c r="FS65" s="38"/>
    </row>
    <row r="66" spans="1:175" s="33" customFormat="1" ht="14.25" customHeight="1">
      <c r="A66" s="48" t="s">
        <v>573</v>
      </c>
      <c r="B66" s="48" t="s">
        <v>646</v>
      </c>
      <c r="C66" s="48"/>
      <c r="D66" s="48"/>
      <c r="E66" s="48">
        <v>1</v>
      </c>
      <c r="F66" s="48" t="s">
        <v>574</v>
      </c>
      <c r="G66" s="48" t="s">
        <v>1153</v>
      </c>
      <c r="H66" s="49" t="s">
        <v>1154</v>
      </c>
      <c r="I66" s="48"/>
      <c r="J66" s="48"/>
      <c r="K66" s="50"/>
      <c r="L66" s="50"/>
      <c r="M66" s="48"/>
      <c r="N66" s="51" t="s">
        <v>1891</v>
      </c>
      <c r="O66" s="51">
        <v>99.999999999999986</v>
      </c>
      <c r="P66" s="50"/>
      <c r="Q66" s="48"/>
      <c r="R66" s="52" t="e">
        <v>#DIV/0!</v>
      </c>
      <c r="S66" s="53">
        <v>80</v>
      </c>
      <c r="T66" s="54" t="s">
        <v>2021</v>
      </c>
      <c r="U66" s="59">
        <v>80</v>
      </c>
      <c r="V66" s="59" t="s">
        <v>2263</v>
      </c>
      <c r="W66" s="59" t="s">
        <v>2022</v>
      </c>
      <c r="X66" s="60" t="s">
        <v>1520</v>
      </c>
      <c r="Y66" s="60">
        <v>2496</v>
      </c>
      <c r="Z66" s="59" t="s">
        <v>2023</v>
      </c>
      <c r="AA66" s="60" t="s">
        <v>2023</v>
      </c>
      <c r="AB66" s="61">
        <v>0</v>
      </c>
      <c r="AC66" s="59" t="s">
        <v>1442</v>
      </c>
      <c r="AD66" s="63" t="s">
        <v>1442</v>
      </c>
      <c r="AE66" s="60"/>
      <c r="AF66" s="60"/>
      <c r="AG66" s="63"/>
      <c r="AH66" s="63"/>
      <c r="AI66" s="63"/>
      <c r="AJ66" s="63"/>
      <c r="AK66" s="59">
        <v>1</v>
      </c>
      <c r="AL66" s="60" t="s">
        <v>1408</v>
      </c>
      <c r="AM66" s="63"/>
      <c r="AN66" s="60" t="s">
        <v>1408</v>
      </c>
      <c r="AO66" s="63"/>
      <c r="AP66" s="60"/>
      <c r="AQ66" s="63"/>
      <c r="AR66" s="63"/>
      <c r="AS66" s="63"/>
      <c r="AT66" s="63"/>
      <c r="AU66" s="59">
        <v>0</v>
      </c>
      <c r="AV66" s="60"/>
      <c r="AW66" s="63"/>
      <c r="AX66" s="63"/>
      <c r="AY66" s="63"/>
      <c r="AZ66" s="63"/>
      <c r="BA66" s="63">
        <v>0</v>
      </c>
      <c r="BB66" s="59" t="s">
        <v>1457</v>
      </c>
      <c r="BC66" s="59">
        <v>54</v>
      </c>
      <c r="BD66" s="59" t="s">
        <v>1577</v>
      </c>
      <c r="BE66" s="60"/>
      <c r="BF66" s="60"/>
      <c r="BG66" s="60"/>
      <c r="BH66" s="60"/>
      <c r="BI66" s="59" t="s">
        <v>1990</v>
      </c>
      <c r="BJ66" s="60"/>
      <c r="BK66" s="60"/>
      <c r="BL66" s="60"/>
      <c r="BM66" s="63"/>
      <c r="BN66" s="59">
        <v>54</v>
      </c>
      <c r="BO66" s="63"/>
      <c r="BP66" s="60"/>
      <c r="BQ66" s="60"/>
      <c r="BR66" s="60"/>
      <c r="BS66" s="63"/>
      <c r="BT66" s="60"/>
      <c r="BU66" s="63"/>
      <c r="BV66" s="63"/>
      <c r="BW66" s="60"/>
      <c r="BX66" s="63"/>
      <c r="BY66" s="63"/>
      <c r="BZ66" s="59">
        <v>2</v>
      </c>
      <c r="CA66" s="63"/>
      <c r="CB66" s="63"/>
      <c r="CC66" s="63"/>
      <c r="CD66" s="63"/>
      <c r="CE66" s="63"/>
      <c r="CF66" s="63"/>
      <c r="CG66" s="60"/>
      <c r="CH66" s="63"/>
      <c r="CI66" s="63"/>
      <c r="CJ66" s="63"/>
      <c r="CK66" s="63"/>
      <c r="CL66" s="63"/>
      <c r="CM66" s="63"/>
      <c r="CN66" s="59" t="s">
        <v>1564</v>
      </c>
      <c r="CO66" s="59" t="s">
        <v>2024</v>
      </c>
      <c r="CP66" s="61"/>
      <c r="CQ66" s="63"/>
      <c r="CR66" s="59" t="s">
        <v>1801</v>
      </c>
      <c r="CS66" s="63"/>
      <c r="CT66" s="63"/>
      <c r="CU66" s="59" t="s">
        <v>1421</v>
      </c>
      <c r="CV66" s="63"/>
      <c r="CW66" s="63"/>
      <c r="CX66" s="63"/>
      <c r="CY66" s="59">
        <v>25</v>
      </c>
      <c r="CZ66" s="63"/>
      <c r="DA66" s="63"/>
      <c r="DB66" s="63"/>
      <c r="DC66" s="63"/>
      <c r="DD66" s="63"/>
      <c r="DE66" s="63"/>
      <c r="DF66" s="59" t="s">
        <v>1408</v>
      </c>
      <c r="DG66" s="59">
        <v>0</v>
      </c>
      <c r="DH66" s="30"/>
      <c r="DI66" s="25"/>
      <c r="DJ66" s="25"/>
      <c r="DK66" s="25"/>
      <c r="DL66" s="25"/>
      <c r="DM66" s="23"/>
      <c r="DN66" s="25"/>
      <c r="DO66" s="25"/>
      <c r="DP66" s="27"/>
      <c r="DQ66" s="26"/>
      <c r="DR66" s="26"/>
      <c r="DS66" s="26"/>
      <c r="DT66" s="26"/>
      <c r="DU66" s="24"/>
      <c r="DV66" s="24"/>
      <c r="DW66" s="25"/>
      <c r="DX66" s="24"/>
      <c r="DY66" s="25"/>
      <c r="DZ66" s="24"/>
      <c r="EA66" s="25"/>
      <c r="EB66" s="25"/>
      <c r="EC66" s="25"/>
      <c r="ED66" s="26"/>
      <c r="EE66" s="26"/>
      <c r="EF66" s="24"/>
      <c r="EG66" s="25"/>
      <c r="EH66" s="26"/>
      <c r="EI66" s="25"/>
      <c r="EJ66" s="25"/>
      <c r="EK66" s="25"/>
      <c r="EL66" s="26"/>
      <c r="EM66" s="26"/>
      <c r="EN66" s="25"/>
      <c r="EO66" s="25"/>
      <c r="EP66" s="25"/>
      <c r="EQ66" s="25"/>
      <c r="ER66" s="25"/>
      <c r="ES66" s="26"/>
      <c r="ET66" s="26"/>
      <c r="EU66" s="25"/>
      <c r="EV66" s="27"/>
      <c r="EW66" s="27"/>
      <c r="EX66" s="27"/>
      <c r="EY66" s="27"/>
      <c r="EZ66" s="27"/>
      <c r="FA66" s="27"/>
      <c r="FB66" s="27"/>
      <c r="FC66" s="27"/>
      <c r="FD66" s="27"/>
      <c r="FE66" s="27"/>
      <c r="FF66" s="27"/>
      <c r="FG66" s="27"/>
      <c r="FH66" s="27"/>
      <c r="FI66" s="27"/>
      <c r="FJ66" s="27"/>
      <c r="FK66" s="27"/>
      <c r="FL66" s="27"/>
      <c r="FM66" s="27"/>
      <c r="FN66" s="38"/>
      <c r="FO66" s="38"/>
      <c r="FP66" s="38"/>
      <c r="FQ66" s="38"/>
      <c r="FR66" s="38"/>
      <c r="FS66" s="38"/>
    </row>
    <row r="67" spans="1:175" s="33" customFormat="1" ht="14.25" customHeight="1">
      <c r="A67" s="48" t="s">
        <v>575</v>
      </c>
      <c r="B67" s="48" t="s">
        <v>646</v>
      </c>
      <c r="C67" s="48"/>
      <c r="D67" s="48"/>
      <c r="E67" s="48">
        <v>1</v>
      </c>
      <c r="F67" s="48" t="s">
        <v>576</v>
      </c>
      <c r="G67" s="48" t="s">
        <v>1161</v>
      </c>
      <c r="H67" s="49" t="s">
        <v>577</v>
      </c>
      <c r="I67" s="48"/>
      <c r="J67" s="48"/>
      <c r="K67" s="50"/>
      <c r="L67" s="50"/>
      <c r="M67" s="48"/>
      <c r="N67" s="51" t="s">
        <v>1943</v>
      </c>
      <c r="O67" s="51" t="s">
        <v>1943</v>
      </c>
      <c r="P67" s="50"/>
      <c r="Q67" s="48"/>
      <c r="R67" s="52" t="e">
        <v>#DIV/0!</v>
      </c>
      <c r="S67" s="53" t="s">
        <v>2025</v>
      </c>
      <c r="T67" s="54" t="s">
        <v>2026</v>
      </c>
      <c r="U67" s="59">
        <v>109</v>
      </c>
      <c r="V67" s="59" t="s">
        <v>2264</v>
      </c>
      <c r="W67" s="59" t="s">
        <v>2027</v>
      </c>
      <c r="X67" s="60" t="s">
        <v>1520</v>
      </c>
      <c r="Y67" s="60">
        <v>3184</v>
      </c>
      <c r="Z67" s="59" t="s">
        <v>2028</v>
      </c>
      <c r="AA67" s="60" t="s">
        <v>2028</v>
      </c>
      <c r="AB67" s="61">
        <v>0</v>
      </c>
      <c r="AC67" s="59" t="s">
        <v>1702</v>
      </c>
      <c r="AD67" s="63" t="s">
        <v>1702</v>
      </c>
      <c r="AE67" s="60"/>
      <c r="AF67" s="60"/>
      <c r="AG67" s="63"/>
      <c r="AH67" s="63"/>
      <c r="AI67" s="63"/>
      <c r="AJ67" s="63"/>
      <c r="AK67" s="59" t="s">
        <v>1442</v>
      </c>
      <c r="AL67" s="60">
        <v>0</v>
      </c>
      <c r="AM67" s="63"/>
      <c r="AN67" s="60">
        <v>0</v>
      </c>
      <c r="AO67" s="63"/>
      <c r="AP67" s="60"/>
      <c r="AQ67" s="63"/>
      <c r="AR67" s="63"/>
      <c r="AS67" s="63"/>
      <c r="AT67" s="63"/>
      <c r="AU67" s="59">
        <v>0</v>
      </c>
      <c r="AV67" s="60">
        <v>0</v>
      </c>
      <c r="AW67" s="63"/>
      <c r="AX67" s="63"/>
      <c r="AY67" s="63"/>
      <c r="AZ67" s="63"/>
      <c r="BA67" s="63">
        <v>0</v>
      </c>
      <c r="BB67" s="59" t="s">
        <v>1960</v>
      </c>
      <c r="BC67" s="59">
        <v>62</v>
      </c>
      <c r="BD67" s="59" t="s">
        <v>1456</v>
      </c>
      <c r="BE67" s="60"/>
      <c r="BF67" s="60" t="s">
        <v>2029</v>
      </c>
      <c r="BG67" s="60">
        <v>336</v>
      </c>
      <c r="BH67" s="60">
        <v>99</v>
      </c>
      <c r="BI67" s="59" t="s">
        <v>1481</v>
      </c>
      <c r="BJ67" s="60" t="s">
        <v>1595</v>
      </c>
      <c r="BK67" s="60"/>
      <c r="BL67" s="60"/>
      <c r="BM67" s="63"/>
      <c r="BN67" s="59">
        <v>105</v>
      </c>
      <c r="BO67" s="63"/>
      <c r="BP67" s="60"/>
      <c r="BQ67" s="60">
        <v>100</v>
      </c>
      <c r="BR67" s="60">
        <v>60</v>
      </c>
      <c r="BS67" s="63"/>
      <c r="BT67" s="60">
        <v>60</v>
      </c>
      <c r="BU67" s="63"/>
      <c r="BV67" s="63"/>
      <c r="BW67" s="60"/>
      <c r="BX67" s="63"/>
      <c r="BY67" s="63"/>
      <c r="BZ67" s="59">
        <v>292</v>
      </c>
      <c r="CA67" s="63"/>
      <c r="CB67" s="63"/>
      <c r="CC67" s="63"/>
      <c r="CD67" s="63"/>
      <c r="CE67" s="63"/>
      <c r="CF67" s="63"/>
      <c r="CG67" s="60"/>
      <c r="CH67" s="63"/>
      <c r="CI67" s="63"/>
      <c r="CJ67" s="63"/>
      <c r="CK67" s="63"/>
      <c r="CL67" s="63"/>
      <c r="CM67" s="63"/>
      <c r="CN67" s="59" t="s">
        <v>1409</v>
      </c>
      <c r="CO67" s="59" t="s">
        <v>1416</v>
      </c>
      <c r="CP67" s="61"/>
      <c r="CQ67" s="63"/>
      <c r="CR67" s="59" t="s">
        <v>2030</v>
      </c>
      <c r="CS67" s="63"/>
      <c r="CT67" s="63"/>
      <c r="CU67" s="59" t="s">
        <v>1591</v>
      </c>
      <c r="CV67" s="63"/>
      <c r="CW67" s="63"/>
      <c r="CX67" s="63"/>
      <c r="CY67" s="59">
        <v>1</v>
      </c>
      <c r="CZ67" s="63"/>
      <c r="DA67" s="63"/>
      <c r="DB67" s="63"/>
      <c r="DC67" s="63"/>
      <c r="DD67" s="63"/>
      <c r="DE67" s="63"/>
      <c r="DF67" s="59" t="s">
        <v>1577</v>
      </c>
      <c r="DG67" s="59" t="s">
        <v>1741</v>
      </c>
      <c r="DH67" s="30" t="s">
        <v>1741</v>
      </c>
      <c r="DI67" s="25"/>
      <c r="DJ67" s="25"/>
      <c r="DK67" s="25"/>
      <c r="DL67" s="25"/>
      <c r="DM67" s="23"/>
      <c r="DN67" s="25"/>
      <c r="DO67" s="25"/>
      <c r="DP67" s="27"/>
      <c r="DQ67" s="26"/>
      <c r="DR67" s="26"/>
      <c r="DS67" s="26"/>
      <c r="DT67" s="26"/>
      <c r="DU67" s="24"/>
      <c r="DV67" s="24"/>
      <c r="DW67" s="25"/>
      <c r="DX67" s="24"/>
      <c r="DY67" s="25"/>
      <c r="DZ67" s="24"/>
      <c r="EA67" s="25"/>
      <c r="EB67" s="25"/>
      <c r="EC67" s="25"/>
      <c r="ED67" s="26"/>
      <c r="EE67" s="26"/>
      <c r="EF67" s="24"/>
      <c r="EG67" s="25"/>
      <c r="EH67" s="26"/>
      <c r="EI67" s="25"/>
      <c r="EJ67" s="25"/>
      <c r="EK67" s="25"/>
      <c r="EL67" s="26"/>
      <c r="EM67" s="26"/>
      <c r="EN67" s="25"/>
      <c r="EO67" s="25"/>
      <c r="EP67" s="25"/>
      <c r="EQ67" s="25"/>
      <c r="ER67" s="25"/>
      <c r="ES67" s="26"/>
      <c r="ET67" s="26"/>
      <c r="EU67" s="25"/>
      <c r="EV67" s="27"/>
      <c r="EW67" s="27"/>
      <c r="EX67" s="27"/>
      <c r="EY67" s="27"/>
      <c r="EZ67" s="27"/>
      <c r="FA67" s="27"/>
      <c r="FB67" s="27"/>
      <c r="FC67" s="27"/>
      <c r="FD67" s="27"/>
      <c r="FE67" s="27"/>
      <c r="FF67" s="27"/>
      <c r="FG67" s="27"/>
      <c r="FH67" s="27"/>
      <c r="FI67" s="27"/>
      <c r="FJ67" s="27"/>
      <c r="FK67" s="27"/>
      <c r="FL67" s="27"/>
      <c r="FM67" s="27"/>
      <c r="FN67" s="38"/>
      <c r="FO67" s="38"/>
      <c r="FP67" s="38"/>
      <c r="FQ67" s="38"/>
      <c r="FR67" s="38"/>
      <c r="FS67" s="38"/>
    </row>
    <row r="68" spans="1:175" s="33" customFormat="1" ht="14.25" customHeight="1">
      <c r="A68" s="48" t="s">
        <v>583</v>
      </c>
      <c r="B68" s="48" t="s">
        <v>646</v>
      </c>
      <c r="C68" s="48"/>
      <c r="D68" s="48"/>
      <c r="E68" s="48">
        <v>1</v>
      </c>
      <c r="F68" s="48" t="s">
        <v>584</v>
      </c>
      <c r="G68" s="48" t="s">
        <v>587</v>
      </c>
      <c r="H68" s="49" t="s">
        <v>585</v>
      </c>
      <c r="I68" s="48"/>
      <c r="J68" s="48"/>
      <c r="K68" s="50"/>
      <c r="L68" s="50"/>
      <c r="M68" s="48"/>
      <c r="N68" s="51" t="s">
        <v>1789</v>
      </c>
      <c r="O68" s="51">
        <v>100</v>
      </c>
      <c r="P68" s="50"/>
      <c r="Q68" s="48"/>
      <c r="R68" s="52" t="e">
        <v>#DIV/0!</v>
      </c>
      <c r="S68" s="53">
        <v>214</v>
      </c>
      <c r="T68" s="54">
        <v>891.00000000000011</v>
      </c>
      <c r="U68" s="59">
        <v>215</v>
      </c>
      <c r="V68" s="59" t="s">
        <v>2265</v>
      </c>
      <c r="W68" s="59">
        <v>66</v>
      </c>
      <c r="X68" s="60" t="s">
        <v>1520</v>
      </c>
      <c r="Y68" s="60">
        <v>2336</v>
      </c>
      <c r="Z68" s="59" t="s">
        <v>2031</v>
      </c>
      <c r="AA68" s="60" t="s">
        <v>2031</v>
      </c>
      <c r="AB68" s="61">
        <v>0</v>
      </c>
      <c r="AC68" s="59" t="s">
        <v>2032</v>
      </c>
      <c r="AD68" s="63" t="s">
        <v>2032</v>
      </c>
      <c r="AE68" s="60"/>
      <c r="AF68" s="60"/>
      <c r="AG68" s="63"/>
      <c r="AH68" s="63"/>
      <c r="AI68" s="63"/>
      <c r="AJ68" s="63"/>
      <c r="AK68" s="59" t="s">
        <v>1405</v>
      </c>
      <c r="AL68" s="60" t="s">
        <v>1456</v>
      </c>
      <c r="AM68" s="63"/>
      <c r="AN68" s="60" t="s">
        <v>1456</v>
      </c>
      <c r="AO68" s="63"/>
      <c r="AP68" s="60"/>
      <c r="AQ68" s="63"/>
      <c r="AR68" s="63"/>
      <c r="AS68" s="63"/>
      <c r="AT68" s="63"/>
      <c r="AU68" s="59">
        <v>0</v>
      </c>
      <c r="AV68" s="60"/>
      <c r="AW68" s="63"/>
      <c r="AX68" s="63"/>
      <c r="AY68" s="63"/>
      <c r="AZ68" s="63"/>
      <c r="BA68" s="63">
        <v>0</v>
      </c>
      <c r="BB68" s="59" t="s">
        <v>1586</v>
      </c>
      <c r="BC68" s="59">
        <v>24</v>
      </c>
      <c r="BD68" s="59" t="s">
        <v>2033</v>
      </c>
      <c r="BE68" s="60"/>
      <c r="BF68" s="60">
        <v>134</v>
      </c>
      <c r="BG68" s="60">
        <v>272</v>
      </c>
      <c r="BH68" s="60">
        <v>64</v>
      </c>
      <c r="BI68" s="59" t="s">
        <v>1461</v>
      </c>
      <c r="BJ68" s="60">
        <v>0</v>
      </c>
      <c r="BK68" s="60"/>
      <c r="BL68" s="60"/>
      <c r="BM68" s="63"/>
      <c r="BN68" s="59">
        <v>15</v>
      </c>
      <c r="BO68" s="63"/>
      <c r="BP68" s="60"/>
      <c r="BQ68" s="60"/>
      <c r="BR68" s="60"/>
      <c r="BS68" s="63"/>
      <c r="BT68" s="60"/>
      <c r="BU68" s="63"/>
      <c r="BV68" s="63"/>
      <c r="BW68" s="60"/>
      <c r="BX68" s="63"/>
      <c r="BY68" s="63"/>
      <c r="BZ68" s="59">
        <v>500</v>
      </c>
      <c r="CA68" s="63"/>
      <c r="CB68" s="63"/>
      <c r="CC68" s="63"/>
      <c r="CD68" s="63"/>
      <c r="CE68" s="63"/>
      <c r="CF68" s="63"/>
      <c r="CG68" s="60"/>
      <c r="CH68" s="63"/>
      <c r="CI68" s="63"/>
      <c r="CJ68" s="63"/>
      <c r="CK68" s="63"/>
      <c r="CL68" s="63"/>
      <c r="CM68" s="63"/>
      <c r="CN68" s="59" t="s">
        <v>1695</v>
      </c>
      <c r="CO68" s="59" t="s">
        <v>1449</v>
      </c>
      <c r="CP68" s="61"/>
      <c r="CQ68" s="63"/>
      <c r="CR68" s="59" t="s">
        <v>1542</v>
      </c>
      <c r="CS68" s="63"/>
      <c r="CT68" s="63"/>
      <c r="CU68" s="59" t="s">
        <v>1410</v>
      </c>
      <c r="CV68" s="63"/>
      <c r="CW68" s="63"/>
      <c r="CX68" s="63"/>
      <c r="CY68" s="59">
        <v>10</v>
      </c>
      <c r="CZ68" s="63"/>
      <c r="DA68" s="63"/>
      <c r="DB68" s="63"/>
      <c r="DC68" s="63"/>
      <c r="DD68" s="63"/>
      <c r="DE68" s="63"/>
      <c r="DF68" s="59" t="s">
        <v>1462</v>
      </c>
      <c r="DG68" s="59">
        <v>2</v>
      </c>
      <c r="DH68" s="30"/>
      <c r="DI68" s="25"/>
      <c r="DJ68" s="25"/>
      <c r="DK68" s="25"/>
      <c r="DL68" s="25"/>
      <c r="DM68" s="23"/>
      <c r="DN68" s="25"/>
      <c r="DO68" s="25"/>
      <c r="DP68" s="27"/>
      <c r="DQ68" s="26"/>
      <c r="DR68" s="26"/>
      <c r="DS68" s="26"/>
      <c r="DT68" s="26"/>
      <c r="DU68" s="24"/>
      <c r="DV68" s="24"/>
      <c r="DW68" s="25"/>
      <c r="DX68" s="24"/>
      <c r="DY68" s="25"/>
      <c r="DZ68" s="24"/>
      <c r="EA68" s="25"/>
      <c r="EB68" s="25"/>
      <c r="EC68" s="25"/>
      <c r="ED68" s="26"/>
      <c r="EE68" s="26"/>
      <c r="EF68" s="24"/>
      <c r="EG68" s="25"/>
      <c r="EH68" s="26"/>
      <c r="EI68" s="25"/>
      <c r="EJ68" s="25"/>
      <c r="EK68" s="25"/>
      <c r="EL68" s="26"/>
      <c r="EM68" s="26"/>
      <c r="EN68" s="25"/>
      <c r="EO68" s="25"/>
      <c r="EP68" s="25"/>
      <c r="EQ68" s="25"/>
      <c r="ER68" s="25"/>
      <c r="ES68" s="26"/>
      <c r="ET68" s="26"/>
      <c r="EU68" s="25"/>
      <c r="EV68" s="27"/>
      <c r="EW68" s="27"/>
      <c r="EX68" s="27"/>
      <c r="EY68" s="27"/>
      <c r="EZ68" s="27"/>
      <c r="FA68" s="27"/>
      <c r="FB68" s="27"/>
      <c r="FC68" s="27"/>
      <c r="FD68" s="27"/>
      <c r="FE68" s="27"/>
      <c r="FF68" s="27"/>
      <c r="FG68" s="27"/>
      <c r="FH68" s="27"/>
      <c r="FI68" s="27"/>
      <c r="FJ68" s="27"/>
      <c r="FK68" s="27"/>
      <c r="FL68" s="27"/>
      <c r="FM68" s="27"/>
      <c r="FN68" s="38"/>
      <c r="FO68" s="38"/>
      <c r="FP68" s="38"/>
      <c r="FQ68" s="38"/>
      <c r="FR68" s="38"/>
      <c r="FS68" s="38"/>
    </row>
    <row r="69" spans="1:175" s="33" customFormat="1" ht="14.25" customHeight="1">
      <c r="A69" s="48" t="s">
        <v>582</v>
      </c>
      <c r="B69" s="48" t="s">
        <v>646</v>
      </c>
      <c r="C69" s="48"/>
      <c r="D69" s="48"/>
      <c r="E69" s="48">
        <v>1</v>
      </c>
      <c r="F69" s="48" t="s">
        <v>588</v>
      </c>
      <c r="G69" s="48" t="s">
        <v>589</v>
      </c>
      <c r="H69" s="49" t="s">
        <v>2034</v>
      </c>
      <c r="I69" s="48"/>
      <c r="J69" s="48"/>
      <c r="K69" s="50"/>
      <c r="L69" s="50"/>
      <c r="M69" s="48"/>
      <c r="N69" s="51" t="s">
        <v>2035</v>
      </c>
      <c r="O69" s="51">
        <v>100</v>
      </c>
      <c r="P69" s="50"/>
      <c r="Q69" s="48"/>
      <c r="R69" s="52" t="e">
        <v>#DIV/0!</v>
      </c>
      <c r="S69" s="53">
        <v>120</v>
      </c>
      <c r="T69" s="54" t="s">
        <v>2036</v>
      </c>
      <c r="U69" s="72">
        <v>120</v>
      </c>
      <c r="V69" s="72" t="s">
        <v>2266</v>
      </c>
      <c r="W69" s="72">
        <v>44</v>
      </c>
      <c r="X69" s="60" t="s">
        <v>1520</v>
      </c>
      <c r="Y69" s="60">
        <v>1376</v>
      </c>
      <c r="Z69" s="72" t="s">
        <v>2037</v>
      </c>
      <c r="AA69" s="60" t="s">
        <v>2037</v>
      </c>
      <c r="AB69" s="61">
        <v>0</v>
      </c>
      <c r="AC69" s="72">
        <v>1</v>
      </c>
      <c r="AD69" s="63">
        <v>1</v>
      </c>
      <c r="AE69" s="60"/>
      <c r="AF69" s="60"/>
      <c r="AG69" s="63"/>
      <c r="AH69" s="63"/>
      <c r="AI69" s="63"/>
      <c r="AJ69" s="63"/>
      <c r="AK69" s="72" t="s">
        <v>2038</v>
      </c>
      <c r="AL69" s="60" t="s">
        <v>2039</v>
      </c>
      <c r="AM69" s="63"/>
      <c r="AN69" s="60" t="s">
        <v>2039</v>
      </c>
      <c r="AO69" s="63"/>
      <c r="AP69" s="60"/>
      <c r="AQ69" s="63"/>
      <c r="AR69" s="63"/>
      <c r="AS69" s="63"/>
      <c r="AT69" s="63"/>
      <c r="AU69" s="72">
        <v>0</v>
      </c>
      <c r="AV69" s="60"/>
      <c r="AW69" s="63"/>
      <c r="AX69" s="63"/>
      <c r="AY69" s="63"/>
      <c r="AZ69" s="63"/>
      <c r="BA69" s="63">
        <v>0</v>
      </c>
      <c r="BB69" s="72" t="s">
        <v>2040</v>
      </c>
      <c r="BC69" s="72">
        <v>1380</v>
      </c>
      <c r="BD69" s="72" t="s">
        <v>1644</v>
      </c>
      <c r="BE69" s="60"/>
      <c r="BF69" s="60">
        <v>596</v>
      </c>
      <c r="BG69" s="60">
        <v>393</v>
      </c>
      <c r="BH69" s="60">
        <v>6000</v>
      </c>
      <c r="BI69" s="72">
        <v>2</v>
      </c>
      <c r="BJ69" s="60" t="s">
        <v>2041</v>
      </c>
      <c r="BK69" s="60"/>
      <c r="BL69" s="60"/>
      <c r="BM69" s="63"/>
      <c r="BN69" s="72" t="s">
        <v>1472</v>
      </c>
      <c r="BO69" s="63"/>
      <c r="BP69" s="60"/>
      <c r="BQ69" s="60"/>
      <c r="BR69" s="60"/>
      <c r="BS69" s="63"/>
      <c r="BT69" s="60"/>
      <c r="BU69" s="63"/>
      <c r="BV69" s="63"/>
      <c r="BW69" s="60"/>
      <c r="BX69" s="63"/>
      <c r="BY69" s="63"/>
      <c r="BZ69" s="72">
        <v>2</v>
      </c>
      <c r="CA69" s="63"/>
      <c r="CB69" s="63"/>
      <c r="CC69" s="63"/>
      <c r="CD69" s="63"/>
      <c r="CE69" s="63"/>
      <c r="CF69" s="63"/>
      <c r="CG69" s="60"/>
      <c r="CH69" s="63"/>
      <c r="CI69" s="63"/>
      <c r="CJ69" s="63"/>
      <c r="CK69" s="63"/>
      <c r="CL69" s="63"/>
      <c r="CM69" s="63"/>
      <c r="CN69" s="72" t="s">
        <v>1806</v>
      </c>
      <c r="CO69" s="72" t="s">
        <v>1410</v>
      </c>
      <c r="CP69" s="61"/>
      <c r="CQ69" s="63"/>
      <c r="CR69" s="72" t="s">
        <v>1895</v>
      </c>
      <c r="CS69" s="63"/>
      <c r="CT69" s="63"/>
      <c r="CU69" s="72" t="s">
        <v>1421</v>
      </c>
      <c r="CV69" s="63"/>
      <c r="CW69" s="63"/>
      <c r="CX69" s="63"/>
      <c r="CY69" s="72">
        <v>19</v>
      </c>
      <c r="CZ69" s="63"/>
      <c r="DA69" s="63"/>
      <c r="DB69" s="63"/>
      <c r="DC69" s="63"/>
      <c r="DD69" s="63"/>
      <c r="DE69" s="63"/>
      <c r="DF69" s="72" t="s">
        <v>1408</v>
      </c>
      <c r="DG69" s="72">
        <v>2</v>
      </c>
      <c r="DH69" s="30"/>
      <c r="DI69" s="25"/>
      <c r="DJ69" s="25"/>
      <c r="DK69" s="25"/>
      <c r="DL69" s="25"/>
      <c r="DM69" s="23"/>
      <c r="DN69" s="25"/>
      <c r="DO69" s="25"/>
      <c r="DP69" s="27"/>
      <c r="DQ69" s="26"/>
      <c r="DR69" s="26"/>
      <c r="DS69" s="26"/>
      <c r="DT69" s="26"/>
      <c r="DU69" s="24"/>
      <c r="DV69" s="24"/>
      <c r="DW69" s="25"/>
      <c r="DX69" s="24"/>
      <c r="DY69" s="25"/>
      <c r="DZ69" s="24"/>
      <c r="EA69" s="25"/>
      <c r="EB69" s="25"/>
      <c r="EC69" s="25"/>
      <c r="ED69" s="26"/>
      <c r="EE69" s="26"/>
      <c r="EF69" s="24"/>
      <c r="EG69" s="25"/>
      <c r="EH69" s="26"/>
      <c r="EI69" s="25"/>
      <c r="EJ69" s="25"/>
      <c r="EK69" s="25"/>
      <c r="EL69" s="26"/>
      <c r="EM69" s="26"/>
      <c r="EN69" s="25"/>
      <c r="EO69" s="25"/>
      <c r="EP69" s="25"/>
      <c r="EQ69" s="25"/>
      <c r="ER69" s="25"/>
      <c r="ES69" s="26"/>
      <c r="ET69" s="26"/>
      <c r="EU69" s="25"/>
      <c r="EV69" s="27"/>
      <c r="EW69" s="27"/>
      <c r="EX69" s="27"/>
      <c r="EY69" s="27"/>
      <c r="EZ69" s="27"/>
      <c r="FA69" s="27"/>
      <c r="FB69" s="27"/>
      <c r="FC69" s="27"/>
      <c r="FD69" s="27"/>
      <c r="FE69" s="27"/>
      <c r="FF69" s="27"/>
      <c r="FG69" s="27"/>
      <c r="FH69" s="27"/>
      <c r="FI69" s="27"/>
      <c r="FJ69" s="27"/>
      <c r="FK69" s="27"/>
      <c r="FL69" s="27"/>
      <c r="FM69" s="27"/>
      <c r="FN69" s="38"/>
      <c r="FO69" s="38"/>
      <c r="FP69" s="38"/>
      <c r="FQ69" s="38"/>
      <c r="FR69" s="38"/>
      <c r="FS69" s="38"/>
    </row>
    <row r="70" spans="1:175" s="33" customFormat="1" ht="16.5" customHeight="1">
      <c r="A70" s="48" t="s">
        <v>592</v>
      </c>
      <c r="B70" s="48" t="s">
        <v>646</v>
      </c>
      <c r="C70" s="48"/>
      <c r="D70" s="48"/>
      <c r="E70" s="48">
        <v>1</v>
      </c>
      <c r="F70" s="48" t="s">
        <v>593</v>
      </c>
      <c r="G70" s="48" t="s">
        <v>596</v>
      </c>
      <c r="H70" s="49" t="s">
        <v>594</v>
      </c>
      <c r="I70" s="48"/>
      <c r="J70" s="48"/>
      <c r="K70" s="50"/>
      <c r="L70" s="50"/>
      <c r="M70" s="48"/>
      <c r="N70" s="51" t="s">
        <v>2042</v>
      </c>
      <c r="O70" s="51">
        <v>100</v>
      </c>
      <c r="P70" s="50"/>
      <c r="Q70" s="48"/>
      <c r="R70" s="52" t="e">
        <v>#DIV/0!</v>
      </c>
      <c r="S70" s="53">
        <v>121</v>
      </c>
      <c r="T70" s="54" t="s">
        <v>2036</v>
      </c>
      <c r="U70" s="72">
        <v>121</v>
      </c>
      <c r="V70" s="72" t="s">
        <v>2266</v>
      </c>
      <c r="W70" s="72">
        <v>74</v>
      </c>
      <c r="X70" s="60" t="s">
        <v>1520</v>
      </c>
      <c r="Y70" s="60">
        <v>2672</v>
      </c>
      <c r="Z70" s="72" t="s">
        <v>1448</v>
      </c>
      <c r="AA70" s="60" t="s">
        <v>1448</v>
      </c>
      <c r="AB70" s="61">
        <v>0</v>
      </c>
      <c r="AC70" s="72" t="s">
        <v>1660</v>
      </c>
      <c r="AD70" s="63" t="s">
        <v>1660</v>
      </c>
      <c r="AE70" s="60"/>
      <c r="AF70" s="60"/>
      <c r="AG70" s="63"/>
      <c r="AH70" s="63"/>
      <c r="AI70" s="63"/>
      <c r="AJ70" s="63"/>
      <c r="AK70" s="72" t="s">
        <v>1437</v>
      </c>
      <c r="AL70" s="60">
        <v>0</v>
      </c>
      <c r="AM70" s="63"/>
      <c r="AN70" s="60">
        <v>0</v>
      </c>
      <c r="AO70" s="63"/>
      <c r="AP70" s="60"/>
      <c r="AQ70" s="63"/>
      <c r="AR70" s="63"/>
      <c r="AS70" s="63"/>
      <c r="AT70" s="63"/>
      <c r="AU70" s="72">
        <v>0</v>
      </c>
      <c r="AV70" s="60"/>
      <c r="AW70" s="63"/>
      <c r="AX70" s="63"/>
      <c r="AY70" s="63"/>
      <c r="AZ70" s="63"/>
      <c r="BA70" s="63">
        <v>0</v>
      </c>
      <c r="BB70" s="72" t="s">
        <v>1512</v>
      </c>
      <c r="BC70" s="72">
        <v>32</v>
      </c>
      <c r="BD70" s="72" t="s">
        <v>1481</v>
      </c>
      <c r="BE70" s="60"/>
      <c r="BF70" s="60">
        <v>172</v>
      </c>
      <c r="BG70" s="60">
        <v>202</v>
      </c>
      <c r="BH70" s="60">
        <v>90</v>
      </c>
      <c r="BI70" s="72" t="s">
        <v>1674</v>
      </c>
      <c r="BJ70" s="60" t="s">
        <v>1674</v>
      </c>
      <c r="BK70" s="60"/>
      <c r="BL70" s="60"/>
      <c r="BM70" s="63"/>
      <c r="BN70" s="72" t="s">
        <v>1471</v>
      </c>
      <c r="BO70" s="63"/>
      <c r="BP70" s="60"/>
      <c r="BQ70" s="60"/>
      <c r="BR70" s="60"/>
      <c r="BS70" s="63"/>
      <c r="BT70" s="60"/>
      <c r="BU70" s="63"/>
      <c r="BV70" s="63"/>
      <c r="BW70" s="60"/>
      <c r="BX70" s="63"/>
      <c r="BY70" s="63"/>
      <c r="BZ70" s="72">
        <v>988</v>
      </c>
      <c r="CA70" s="63"/>
      <c r="CB70" s="63"/>
      <c r="CC70" s="63"/>
      <c r="CD70" s="63"/>
      <c r="CE70" s="63"/>
      <c r="CF70" s="63"/>
      <c r="CG70" s="60"/>
      <c r="CH70" s="63"/>
      <c r="CI70" s="63"/>
      <c r="CJ70" s="63"/>
      <c r="CK70" s="63"/>
      <c r="CL70" s="63"/>
      <c r="CM70" s="63"/>
      <c r="CN70" s="72" t="s">
        <v>1695</v>
      </c>
      <c r="CO70" s="72" t="s">
        <v>1661</v>
      </c>
      <c r="CP70" s="61"/>
      <c r="CQ70" s="63"/>
      <c r="CR70" s="72" t="s">
        <v>1460</v>
      </c>
      <c r="CS70" s="63"/>
      <c r="CT70" s="63"/>
      <c r="CU70" s="72" t="s">
        <v>1449</v>
      </c>
      <c r="CV70" s="63"/>
      <c r="CW70" s="63"/>
      <c r="CX70" s="63"/>
      <c r="CY70" s="72">
        <v>15</v>
      </c>
      <c r="CZ70" s="63"/>
      <c r="DA70" s="63"/>
      <c r="DB70" s="63"/>
      <c r="DC70" s="63"/>
      <c r="DD70" s="63"/>
      <c r="DE70" s="63"/>
      <c r="DF70" s="72" t="s">
        <v>1442</v>
      </c>
      <c r="DG70" s="72" t="s">
        <v>1461</v>
      </c>
      <c r="DH70" s="30"/>
      <c r="DI70" s="25"/>
      <c r="DJ70" s="25"/>
      <c r="DK70" s="25"/>
      <c r="DL70" s="25"/>
      <c r="DM70" s="23"/>
      <c r="DN70" s="25"/>
      <c r="DO70" s="25"/>
      <c r="DP70" s="27"/>
      <c r="DQ70" s="26"/>
      <c r="DR70" s="26"/>
      <c r="DS70" s="26"/>
      <c r="DT70" s="26"/>
      <c r="DU70" s="24"/>
      <c r="DV70" s="24"/>
      <c r="DW70" s="25"/>
      <c r="DX70" s="24"/>
      <c r="DY70" s="25"/>
      <c r="DZ70" s="24"/>
      <c r="EA70" s="25"/>
      <c r="EB70" s="25"/>
      <c r="EC70" s="25"/>
      <c r="ED70" s="26"/>
      <c r="EE70" s="26"/>
      <c r="EF70" s="24"/>
      <c r="EG70" s="25"/>
      <c r="EH70" s="26"/>
      <c r="EI70" s="25"/>
      <c r="EJ70" s="25"/>
      <c r="EK70" s="25"/>
      <c r="EL70" s="26"/>
      <c r="EM70" s="26"/>
      <c r="EN70" s="25"/>
      <c r="EO70" s="25"/>
      <c r="EP70" s="25"/>
      <c r="EQ70" s="25"/>
      <c r="ER70" s="25"/>
      <c r="ES70" s="26"/>
      <c r="ET70" s="26"/>
      <c r="EU70" s="25"/>
      <c r="EV70" s="27"/>
      <c r="EW70" s="27"/>
      <c r="EX70" s="27"/>
      <c r="EY70" s="27"/>
      <c r="EZ70" s="27"/>
      <c r="FA70" s="27"/>
      <c r="FB70" s="27"/>
      <c r="FC70" s="27"/>
      <c r="FD70" s="27"/>
      <c r="FE70" s="27"/>
      <c r="FF70" s="27"/>
      <c r="FG70" s="27"/>
      <c r="FH70" s="27"/>
      <c r="FI70" s="27"/>
      <c r="FJ70" s="27"/>
      <c r="FK70" s="27"/>
      <c r="FL70" s="27"/>
      <c r="FM70" s="27"/>
      <c r="FN70" s="38"/>
      <c r="FO70" s="38"/>
      <c r="FP70" s="38"/>
      <c r="FQ70" s="38"/>
      <c r="FR70" s="38"/>
      <c r="FS70" s="38"/>
    </row>
    <row r="71" spans="1:175" s="33" customFormat="1" ht="16.5" customHeight="1">
      <c r="A71" s="48" t="s">
        <v>973</v>
      </c>
      <c r="B71" s="48" t="s">
        <v>646</v>
      </c>
      <c r="C71" s="48"/>
      <c r="D71" s="48"/>
      <c r="E71" s="48">
        <v>1</v>
      </c>
      <c r="F71" s="48" t="s">
        <v>974</v>
      </c>
      <c r="G71" s="48" t="s">
        <v>1165</v>
      </c>
      <c r="H71" s="49" t="s">
        <v>975</v>
      </c>
      <c r="I71" s="48"/>
      <c r="J71" s="48"/>
      <c r="K71" s="50"/>
      <c r="L71" s="50"/>
      <c r="M71" s="48"/>
      <c r="N71" s="51">
        <v>100</v>
      </c>
      <c r="O71" s="51">
        <v>100</v>
      </c>
      <c r="P71" s="50"/>
      <c r="Q71" s="48"/>
      <c r="R71" s="52">
        <v>406</v>
      </c>
      <c r="S71" s="53">
        <v>97</v>
      </c>
      <c r="T71" s="54" t="s">
        <v>2043</v>
      </c>
      <c r="U71" s="59">
        <v>97</v>
      </c>
      <c r="V71" s="59" t="s">
        <v>2267</v>
      </c>
      <c r="W71" s="59">
        <v>78</v>
      </c>
      <c r="X71" s="60" t="s">
        <v>1520</v>
      </c>
      <c r="Y71" s="60">
        <v>2912</v>
      </c>
      <c r="Z71" s="59" t="s">
        <v>2044</v>
      </c>
      <c r="AA71" s="60" t="s">
        <v>2044</v>
      </c>
      <c r="AB71" s="61">
        <v>0</v>
      </c>
      <c r="AC71" s="59" t="s">
        <v>1537</v>
      </c>
      <c r="AD71" s="63" t="s">
        <v>1537</v>
      </c>
      <c r="AE71" s="60"/>
      <c r="AF71" s="60"/>
      <c r="AG71" s="63"/>
      <c r="AH71" s="63"/>
      <c r="AI71" s="63"/>
      <c r="AJ71" s="63"/>
      <c r="AK71" s="59">
        <v>0</v>
      </c>
      <c r="AL71" s="60">
        <v>0</v>
      </c>
      <c r="AM71" s="63"/>
      <c r="AN71" s="60">
        <v>0</v>
      </c>
      <c r="AO71" s="63"/>
      <c r="AP71" s="60"/>
      <c r="AQ71" s="63"/>
      <c r="AR71" s="63"/>
      <c r="AS71" s="63"/>
      <c r="AT71" s="63"/>
      <c r="AU71" s="59">
        <v>0</v>
      </c>
      <c r="AV71" s="60"/>
      <c r="AW71" s="63"/>
      <c r="AX71" s="63"/>
      <c r="AY71" s="63"/>
      <c r="AZ71" s="63"/>
      <c r="BA71" s="63">
        <v>0</v>
      </c>
      <c r="BB71" s="59" t="s">
        <v>1408</v>
      </c>
      <c r="BC71" s="59">
        <v>90</v>
      </c>
      <c r="BD71" s="59" t="s">
        <v>1552</v>
      </c>
      <c r="BE71" s="60"/>
      <c r="BF71" s="60">
        <v>240</v>
      </c>
      <c r="BG71" s="60"/>
      <c r="BH71" s="60"/>
      <c r="BI71" s="59" t="s">
        <v>1444</v>
      </c>
      <c r="BJ71" s="60"/>
      <c r="BK71" s="60"/>
      <c r="BL71" s="60"/>
      <c r="BM71" s="63"/>
      <c r="BN71" s="59">
        <v>203</v>
      </c>
      <c r="BO71" s="63"/>
      <c r="BP71" s="60"/>
      <c r="BQ71" s="60"/>
      <c r="BR71" s="60"/>
      <c r="BS71" s="63"/>
      <c r="BT71" s="60"/>
      <c r="BU71" s="63"/>
      <c r="BV71" s="63"/>
      <c r="BW71" s="60"/>
      <c r="BX71" s="63"/>
      <c r="BY71" s="63"/>
      <c r="BZ71" s="59" t="s">
        <v>1505</v>
      </c>
      <c r="CA71" s="63"/>
      <c r="CB71" s="63"/>
      <c r="CC71" s="63"/>
      <c r="CD71" s="63"/>
      <c r="CE71" s="63"/>
      <c r="CF71" s="63"/>
      <c r="CG71" s="60"/>
      <c r="CH71" s="63"/>
      <c r="CI71" s="63"/>
      <c r="CJ71" s="63"/>
      <c r="CK71" s="63"/>
      <c r="CL71" s="63"/>
      <c r="CM71" s="63"/>
      <c r="CN71" s="59" t="s">
        <v>1677</v>
      </c>
      <c r="CO71" s="59" t="s">
        <v>1410</v>
      </c>
      <c r="CP71" s="61"/>
      <c r="CQ71" s="63"/>
      <c r="CR71" s="59" t="s">
        <v>1431</v>
      </c>
      <c r="CS71" s="63"/>
      <c r="CT71" s="63"/>
      <c r="CU71" s="59" t="s">
        <v>1410</v>
      </c>
      <c r="CV71" s="63"/>
      <c r="CW71" s="63"/>
      <c r="CX71" s="63"/>
      <c r="CY71" s="59" t="s">
        <v>1506</v>
      </c>
      <c r="CZ71" s="63"/>
      <c r="DA71" s="63"/>
      <c r="DB71" s="63"/>
      <c r="DC71" s="63"/>
      <c r="DD71" s="63"/>
      <c r="DE71" s="63"/>
      <c r="DF71" s="59" t="s">
        <v>1405</v>
      </c>
      <c r="DG71" s="59" t="s">
        <v>1445</v>
      </c>
      <c r="DH71" s="30"/>
      <c r="DI71" s="25"/>
      <c r="DJ71" s="25"/>
      <c r="DK71" s="25"/>
      <c r="DL71" s="25"/>
      <c r="DM71" s="23"/>
      <c r="DN71" s="25"/>
      <c r="DO71" s="25"/>
      <c r="DP71" s="27"/>
      <c r="DQ71" s="26"/>
      <c r="DR71" s="26"/>
      <c r="DS71" s="26"/>
      <c r="DT71" s="26"/>
      <c r="DU71" s="24"/>
      <c r="DV71" s="24"/>
      <c r="DW71" s="25"/>
      <c r="DX71" s="24"/>
      <c r="DY71" s="25"/>
      <c r="DZ71" s="24"/>
      <c r="EA71" s="25"/>
      <c r="EB71" s="25"/>
      <c r="EC71" s="25"/>
      <c r="ED71" s="26"/>
      <c r="EE71" s="26"/>
      <c r="EF71" s="24"/>
      <c r="EG71" s="25"/>
      <c r="EH71" s="26"/>
      <c r="EI71" s="25"/>
      <c r="EJ71" s="25"/>
      <c r="EK71" s="25"/>
      <c r="EL71" s="26"/>
      <c r="EM71" s="26"/>
      <c r="EN71" s="25"/>
      <c r="EO71" s="25"/>
      <c r="EP71" s="25"/>
      <c r="EQ71" s="25"/>
      <c r="ER71" s="25"/>
      <c r="ES71" s="26"/>
      <c r="ET71" s="26"/>
      <c r="EU71" s="25"/>
      <c r="EV71" s="27"/>
      <c r="EW71" s="27"/>
      <c r="EX71" s="27"/>
      <c r="EY71" s="27"/>
      <c r="EZ71" s="27"/>
      <c r="FA71" s="27"/>
      <c r="FB71" s="27"/>
      <c r="FC71" s="27"/>
      <c r="FD71" s="27"/>
      <c r="FE71" s="27"/>
      <c r="FF71" s="27"/>
      <c r="FG71" s="27"/>
      <c r="FH71" s="27"/>
      <c r="FI71" s="27"/>
      <c r="FJ71" s="27"/>
      <c r="FK71" s="27"/>
      <c r="FL71" s="27"/>
      <c r="FM71" s="27"/>
      <c r="FN71" s="38"/>
      <c r="FO71" s="38"/>
      <c r="FP71" s="38"/>
      <c r="FQ71" s="38"/>
      <c r="FR71" s="38"/>
      <c r="FS71" s="38"/>
    </row>
    <row r="72" spans="1:175" s="33" customFormat="1" ht="16.5" customHeight="1">
      <c r="A72" s="48" t="s">
        <v>978</v>
      </c>
      <c r="B72" s="48" t="s">
        <v>646</v>
      </c>
      <c r="C72" s="48"/>
      <c r="D72" s="48"/>
      <c r="E72" s="48">
        <v>1</v>
      </c>
      <c r="F72" s="48" t="s">
        <v>979</v>
      </c>
      <c r="G72" s="48" t="s">
        <v>1166</v>
      </c>
      <c r="H72" s="49" t="s">
        <v>980</v>
      </c>
      <c r="I72" s="48"/>
      <c r="J72" s="48"/>
      <c r="K72" s="50"/>
      <c r="L72" s="50"/>
      <c r="M72" s="48"/>
      <c r="N72" s="51" t="s">
        <v>1554</v>
      </c>
      <c r="O72" s="51">
        <v>100</v>
      </c>
      <c r="P72" s="50"/>
      <c r="Q72" s="48"/>
      <c r="R72" s="52" t="e">
        <v>#DIV/0!</v>
      </c>
      <c r="S72" s="53">
        <v>209</v>
      </c>
      <c r="T72" s="54" t="s">
        <v>2045</v>
      </c>
      <c r="U72" s="59">
        <v>209</v>
      </c>
      <c r="V72" s="59" t="s">
        <v>2268</v>
      </c>
      <c r="W72" s="59">
        <v>65</v>
      </c>
      <c r="X72" s="60" t="s">
        <v>1520</v>
      </c>
      <c r="Y72" s="60" t="s">
        <v>2046</v>
      </c>
      <c r="Z72" s="59">
        <v>16</v>
      </c>
      <c r="AA72" s="60">
        <v>16</v>
      </c>
      <c r="AB72" s="61">
        <v>0</v>
      </c>
      <c r="AC72" s="59" t="s">
        <v>1933</v>
      </c>
      <c r="AD72" s="63" t="s">
        <v>1933</v>
      </c>
      <c r="AE72" s="60"/>
      <c r="AF72" s="60"/>
      <c r="AG72" s="63"/>
      <c r="AH72" s="63"/>
      <c r="AI72" s="63"/>
      <c r="AJ72" s="63"/>
      <c r="AK72" s="59" t="s">
        <v>1460</v>
      </c>
      <c r="AL72" s="60" t="s">
        <v>1512</v>
      </c>
      <c r="AM72" s="63"/>
      <c r="AN72" s="60" t="s">
        <v>1512</v>
      </c>
      <c r="AO72" s="63"/>
      <c r="AP72" s="60"/>
      <c r="AQ72" s="63"/>
      <c r="AR72" s="63"/>
      <c r="AS72" s="63"/>
      <c r="AT72" s="63"/>
      <c r="AU72" s="59">
        <v>0</v>
      </c>
      <c r="AV72" s="60"/>
      <c r="AW72" s="63"/>
      <c r="AX72" s="63"/>
      <c r="AY72" s="63"/>
      <c r="AZ72" s="63"/>
      <c r="BA72" s="63">
        <v>0</v>
      </c>
      <c r="BB72" s="59" t="s">
        <v>1408</v>
      </c>
      <c r="BC72" s="59">
        <v>20</v>
      </c>
      <c r="BD72" s="59" t="s">
        <v>1438</v>
      </c>
      <c r="BE72" s="60"/>
      <c r="BF72" s="60">
        <v>168</v>
      </c>
      <c r="BG72" s="60">
        <v>288</v>
      </c>
      <c r="BH72" s="60">
        <v>65</v>
      </c>
      <c r="BI72" s="59" t="s">
        <v>1595</v>
      </c>
      <c r="BJ72" s="60" t="s">
        <v>1674</v>
      </c>
      <c r="BK72" s="60"/>
      <c r="BL72" s="60"/>
      <c r="BM72" s="63"/>
      <c r="BN72" s="59">
        <v>374</v>
      </c>
      <c r="BO72" s="63"/>
      <c r="BP72" s="60"/>
      <c r="BQ72" s="60"/>
      <c r="BR72" s="60"/>
      <c r="BS72" s="63"/>
      <c r="BT72" s="60"/>
      <c r="BU72" s="63"/>
      <c r="BV72" s="63"/>
      <c r="BW72" s="60"/>
      <c r="BX72" s="63"/>
      <c r="BY72" s="63"/>
      <c r="BZ72" s="59">
        <v>500</v>
      </c>
      <c r="CA72" s="63"/>
      <c r="CB72" s="63"/>
      <c r="CC72" s="63"/>
      <c r="CD72" s="63"/>
      <c r="CE72" s="63"/>
      <c r="CF72" s="63"/>
      <c r="CG72" s="60"/>
      <c r="CH72" s="63"/>
      <c r="CI72" s="63"/>
      <c r="CJ72" s="63"/>
      <c r="CK72" s="63"/>
      <c r="CL72" s="63"/>
      <c r="CM72" s="63"/>
      <c r="CN72" s="59" t="s">
        <v>1806</v>
      </c>
      <c r="CO72" s="59" t="s">
        <v>1732</v>
      </c>
      <c r="CP72" s="61"/>
      <c r="CQ72" s="63"/>
      <c r="CR72" s="59" t="s">
        <v>1431</v>
      </c>
      <c r="CS72" s="63"/>
      <c r="CT72" s="63"/>
      <c r="CU72" s="59" t="s">
        <v>2047</v>
      </c>
      <c r="CV72" s="63"/>
      <c r="CW72" s="63"/>
      <c r="CX72" s="63"/>
      <c r="CY72" s="59">
        <v>10</v>
      </c>
      <c r="CZ72" s="63"/>
      <c r="DA72" s="63"/>
      <c r="DB72" s="63"/>
      <c r="DC72" s="63"/>
      <c r="DD72" s="63"/>
      <c r="DE72" s="63"/>
      <c r="DF72" s="59" t="s">
        <v>1462</v>
      </c>
      <c r="DG72" s="59" t="s">
        <v>1492</v>
      </c>
      <c r="DH72" s="30"/>
      <c r="DI72" s="25"/>
      <c r="DJ72" s="25"/>
      <c r="DK72" s="25"/>
      <c r="DL72" s="25"/>
      <c r="DM72" s="23"/>
      <c r="DN72" s="25"/>
      <c r="DO72" s="25"/>
      <c r="DP72" s="27"/>
      <c r="DQ72" s="26"/>
      <c r="DR72" s="26"/>
      <c r="DS72" s="26"/>
      <c r="DT72" s="26"/>
      <c r="DU72" s="24"/>
      <c r="DV72" s="24"/>
      <c r="DW72" s="25"/>
      <c r="DX72" s="24"/>
      <c r="DY72" s="25"/>
      <c r="DZ72" s="24"/>
      <c r="EA72" s="25"/>
      <c r="EB72" s="25"/>
      <c r="EC72" s="25"/>
      <c r="ED72" s="26"/>
      <c r="EE72" s="26"/>
      <c r="EF72" s="24"/>
      <c r="EG72" s="25"/>
      <c r="EH72" s="26"/>
      <c r="EI72" s="25"/>
      <c r="EJ72" s="25"/>
      <c r="EK72" s="25"/>
      <c r="EL72" s="26"/>
      <c r="EM72" s="26"/>
      <c r="EN72" s="25"/>
      <c r="EO72" s="25"/>
      <c r="EP72" s="25"/>
      <c r="EQ72" s="25"/>
      <c r="ER72" s="25"/>
      <c r="ES72" s="26"/>
      <c r="ET72" s="26"/>
      <c r="EU72" s="25"/>
      <c r="EV72" s="27"/>
      <c r="EW72" s="27"/>
      <c r="EX72" s="27"/>
      <c r="EY72" s="27"/>
      <c r="EZ72" s="27"/>
      <c r="FA72" s="27"/>
      <c r="FB72" s="27"/>
      <c r="FC72" s="27"/>
      <c r="FD72" s="27"/>
      <c r="FE72" s="27"/>
      <c r="FF72" s="27"/>
      <c r="FG72" s="27"/>
      <c r="FH72" s="27"/>
      <c r="FI72" s="27"/>
      <c r="FJ72" s="27"/>
      <c r="FK72" s="27"/>
      <c r="FL72" s="27"/>
      <c r="FM72" s="27"/>
      <c r="FN72" s="38"/>
      <c r="FO72" s="38"/>
      <c r="FP72" s="38"/>
      <c r="FQ72" s="38"/>
      <c r="FR72" s="38"/>
      <c r="FS72" s="38"/>
    </row>
    <row r="73" spans="1:175" s="33" customFormat="1" ht="16.5" customHeight="1">
      <c r="A73" s="48" t="s">
        <v>983</v>
      </c>
      <c r="B73" s="48" t="s">
        <v>646</v>
      </c>
      <c r="C73" s="48"/>
      <c r="D73" s="48"/>
      <c r="E73" s="48">
        <v>1</v>
      </c>
      <c r="F73" s="48" t="s">
        <v>984</v>
      </c>
      <c r="G73" s="48" t="s">
        <v>1167</v>
      </c>
      <c r="H73" s="49" t="s">
        <v>985</v>
      </c>
      <c r="I73" s="48"/>
      <c r="J73" s="48"/>
      <c r="K73" s="50"/>
      <c r="L73" s="50"/>
      <c r="M73" s="48"/>
      <c r="N73" s="51">
        <v>100</v>
      </c>
      <c r="O73" s="51">
        <v>100</v>
      </c>
      <c r="P73" s="50"/>
      <c r="Q73" s="48"/>
      <c r="R73" s="52">
        <v>376</v>
      </c>
      <c r="S73" s="53">
        <v>90</v>
      </c>
      <c r="T73" s="54" t="s">
        <v>2048</v>
      </c>
      <c r="U73" s="59">
        <v>90</v>
      </c>
      <c r="V73" s="59" t="s">
        <v>2269</v>
      </c>
      <c r="W73" s="59">
        <v>75</v>
      </c>
      <c r="X73" s="60" t="s">
        <v>1520</v>
      </c>
      <c r="Y73" s="60" t="s">
        <v>2049</v>
      </c>
      <c r="Z73" s="59">
        <v>20</v>
      </c>
      <c r="AA73" s="60">
        <v>20</v>
      </c>
      <c r="AB73" s="61">
        <v>0</v>
      </c>
      <c r="AC73" s="59" t="s">
        <v>1408</v>
      </c>
      <c r="AD73" s="63" t="s">
        <v>1408</v>
      </c>
      <c r="AE73" s="60"/>
      <c r="AF73" s="60"/>
      <c r="AG73" s="63"/>
      <c r="AH73" s="63"/>
      <c r="AI73" s="63"/>
      <c r="AJ73" s="63"/>
      <c r="AK73" s="59">
        <v>0</v>
      </c>
      <c r="AL73" s="60">
        <v>0</v>
      </c>
      <c r="AM73" s="63"/>
      <c r="AN73" s="60">
        <v>0</v>
      </c>
      <c r="AO73" s="63"/>
      <c r="AP73" s="60"/>
      <c r="AQ73" s="63"/>
      <c r="AR73" s="63"/>
      <c r="AS73" s="63"/>
      <c r="AT73" s="63"/>
      <c r="AU73" s="59">
        <v>0</v>
      </c>
      <c r="AV73" s="60"/>
      <c r="AW73" s="63"/>
      <c r="AX73" s="63"/>
      <c r="AY73" s="63"/>
      <c r="AZ73" s="63"/>
      <c r="BA73" s="63">
        <v>0</v>
      </c>
      <c r="BB73" s="59" t="s">
        <v>1848</v>
      </c>
      <c r="BC73" s="59">
        <v>18</v>
      </c>
      <c r="BD73" s="59" t="s">
        <v>1442</v>
      </c>
      <c r="BE73" s="60"/>
      <c r="BF73" s="60">
        <v>147</v>
      </c>
      <c r="BG73" s="60">
        <v>285</v>
      </c>
      <c r="BH73" s="60">
        <v>58</v>
      </c>
      <c r="BI73" s="59">
        <v>1</v>
      </c>
      <c r="BJ73" s="60">
        <v>250</v>
      </c>
      <c r="BK73" s="60"/>
      <c r="BL73" s="60"/>
      <c r="BM73" s="63"/>
      <c r="BN73" s="59">
        <v>15</v>
      </c>
      <c r="BO73" s="63"/>
      <c r="BP73" s="60"/>
      <c r="BQ73" s="60"/>
      <c r="BR73" s="60"/>
      <c r="BS73" s="63"/>
      <c r="BT73" s="60"/>
      <c r="BU73" s="63"/>
      <c r="BV73" s="63"/>
      <c r="BW73" s="60"/>
      <c r="BX73" s="63"/>
      <c r="BY73" s="63"/>
      <c r="BZ73" s="59">
        <v>8</v>
      </c>
      <c r="CA73" s="63"/>
      <c r="CB73" s="63"/>
      <c r="CC73" s="63"/>
      <c r="CD73" s="63"/>
      <c r="CE73" s="63"/>
      <c r="CF73" s="63"/>
      <c r="CG73" s="60"/>
      <c r="CH73" s="63"/>
      <c r="CI73" s="63"/>
      <c r="CJ73" s="63"/>
      <c r="CK73" s="63"/>
      <c r="CL73" s="63"/>
      <c r="CM73" s="63"/>
      <c r="CN73" s="59" t="s">
        <v>1422</v>
      </c>
      <c r="CO73" s="59" t="s">
        <v>1684</v>
      </c>
      <c r="CP73" s="61"/>
      <c r="CQ73" s="63"/>
      <c r="CR73" s="59" t="s">
        <v>1426</v>
      </c>
      <c r="CS73" s="63"/>
      <c r="CT73" s="63"/>
      <c r="CU73" s="59" t="s">
        <v>1410</v>
      </c>
      <c r="CV73" s="63"/>
      <c r="CW73" s="63"/>
      <c r="CX73" s="63"/>
      <c r="CY73" s="59">
        <v>15</v>
      </c>
      <c r="CZ73" s="63"/>
      <c r="DA73" s="63"/>
      <c r="DB73" s="63"/>
      <c r="DC73" s="63"/>
      <c r="DD73" s="63"/>
      <c r="DE73" s="63"/>
      <c r="DF73" s="59" t="s">
        <v>1591</v>
      </c>
      <c r="DG73" s="59">
        <v>0</v>
      </c>
      <c r="DH73" s="30"/>
      <c r="DI73" s="25"/>
      <c r="DJ73" s="25"/>
      <c r="DK73" s="25"/>
      <c r="DL73" s="25"/>
      <c r="DM73" s="23"/>
      <c r="DN73" s="25"/>
      <c r="DO73" s="25"/>
      <c r="DP73" s="27"/>
      <c r="DQ73" s="26"/>
      <c r="DR73" s="26"/>
      <c r="DS73" s="26"/>
      <c r="DT73" s="26"/>
      <c r="DU73" s="24"/>
      <c r="DV73" s="24"/>
      <c r="DW73" s="25"/>
      <c r="DX73" s="24"/>
      <c r="DY73" s="25"/>
      <c r="DZ73" s="24"/>
      <c r="EA73" s="25"/>
      <c r="EB73" s="25"/>
      <c r="EC73" s="25"/>
      <c r="ED73" s="26"/>
      <c r="EE73" s="26"/>
      <c r="EF73" s="24"/>
      <c r="EG73" s="25"/>
      <c r="EH73" s="26"/>
      <c r="EI73" s="25"/>
      <c r="EJ73" s="25"/>
      <c r="EK73" s="25"/>
      <c r="EL73" s="26"/>
      <c r="EM73" s="26"/>
      <c r="EN73" s="25"/>
      <c r="EO73" s="25"/>
      <c r="EP73" s="25"/>
      <c r="EQ73" s="25"/>
      <c r="ER73" s="25"/>
      <c r="ES73" s="26"/>
      <c r="ET73" s="26"/>
      <c r="EU73" s="25"/>
      <c r="EV73" s="27"/>
      <c r="EW73" s="27"/>
      <c r="EX73" s="27"/>
      <c r="EY73" s="27"/>
      <c r="EZ73" s="27"/>
      <c r="FA73" s="27"/>
      <c r="FB73" s="27"/>
      <c r="FC73" s="27"/>
      <c r="FD73" s="27"/>
      <c r="FE73" s="27"/>
      <c r="FF73" s="27"/>
      <c r="FG73" s="27"/>
      <c r="FH73" s="27"/>
      <c r="FI73" s="27"/>
      <c r="FJ73" s="27"/>
      <c r="FK73" s="27"/>
      <c r="FL73" s="27"/>
      <c r="FM73" s="27"/>
      <c r="FN73" s="38"/>
      <c r="FO73" s="38"/>
      <c r="FP73" s="38"/>
      <c r="FQ73" s="38"/>
      <c r="FR73" s="38"/>
      <c r="FS73" s="38"/>
    </row>
    <row r="74" spans="1:175" s="33" customFormat="1" ht="16.5" customHeight="1">
      <c r="A74" s="48" t="s">
        <v>988</v>
      </c>
      <c r="B74" s="48" t="s">
        <v>646</v>
      </c>
      <c r="C74" s="48"/>
      <c r="D74" s="48"/>
      <c r="E74" s="48">
        <v>1</v>
      </c>
      <c r="F74" s="48" t="s">
        <v>989</v>
      </c>
      <c r="G74" s="48" t="s">
        <v>1170</v>
      </c>
      <c r="H74" s="49" t="s">
        <v>990</v>
      </c>
      <c r="I74" s="48"/>
      <c r="J74" s="48"/>
      <c r="K74" s="50"/>
      <c r="L74" s="50"/>
      <c r="M74" s="48"/>
      <c r="N74" s="51">
        <v>100</v>
      </c>
      <c r="O74" s="51">
        <v>100</v>
      </c>
      <c r="P74" s="50"/>
      <c r="Q74" s="48"/>
      <c r="R74" s="52">
        <v>364</v>
      </c>
      <c r="S74" s="53">
        <v>87</v>
      </c>
      <c r="T74" s="54" t="s">
        <v>2050</v>
      </c>
      <c r="U74" s="72">
        <v>87</v>
      </c>
      <c r="V74" s="72" t="s">
        <v>2270</v>
      </c>
      <c r="W74" s="72" t="s">
        <v>2051</v>
      </c>
      <c r="X74" s="60" t="s">
        <v>1520</v>
      </c>
      <c r="Y74" s="60">
        <v>1968</v>
      </c>
      <c r="Z74" s="72" t="s">
        <v>2052</v>
      </c>
      <c r="AA74" s="60" t="s">
        <v>2052</v>
      </c>
      <c r="AB74" s="61">
        <v>0</v>
      </c>
      <c r="AC74" s="72" t="s">
        <v>1457</v>
      </c>
      <c r="AD74" s="63" t="s">
        <v>1457</v>
      </c>
      <c r="AE74" s="60"/>
      <c r="AF74" s="60"/>
      <c r="AG74" s="63"/>
      <c r="AH74" s="63"/>
      <c r="AI74" s="63"/>
      <c r="AJ74" s="63"/>
      <c r="AK74" s="72">
        <v>2</v>
      </c>
      <c r="AL74" s="60">
        <v>2</v>
      </c>
      <c r="AM74" s="63"/>
      <c r="AN74" s="60">
        <v>2</v>
      </c>
      <c r="AO74" s="63"/>
      <c r="AP74" s="60"/>
      <c r="AQ74" s="63"/>
      <c r="AR74" s="63"/>
      <c r="AS74" s="63"/>
      <c r="AT74" s="63"/>
      <c r="AU74" s="72">
        <v>0</v>
      </c>
      <c r="AV74" s="60"/>
      <c r="AW74" s="63"/>
      <c r="AX74" s="63"/>
      <c r="AY74" s="63"/>
      <c r="AZ74" s="63"/>
      <c r="BA74" s="63">
        <v>0</v>
      </c>
      <c r="BB74" s="72">
        <v>8</v>
      </c>
      <c r="BC74" s="72">
        <v>120</v>
      </c>
      <c r="BD74" s="72" t="s">
        <v>1456</v>
      </c>
      <c r="BE74" s="60"/>
      <c r="BF74" s="60">
        <v>171</v>
      </c>
      <c r="BG74" s="60">
        <v>266</v>
      </c>
      <c r="BH74" s="60">
        <v>453</v>
      </c>
      <c r="BI74" s="72" t="s">
        <v>1485</v>
      </c>
      <c r="BJ74" s="60"/>
      <c r="BK74" s="60"/>
      <c r="BL74" s="60"/>
      <c r="BM74" s="63"/>
      <c r="BN74" s="72">
        <v>210</v>
      </c>
      <c r="BO74" s="63"/>
      <c r="BP74" s="60"/>
      <c r="BQ74" s="60"/>
      <c r="BR74" s="60"/>
      <c r="BS74" s="63"/>
      <c r="BT74" s="60"/>
      <c r="BU74" s="63"/>
      <c r="BV74" s="63"/>
      <c r="BW74" s="60"/>
      <c r="BX74" s="63"/>
      <c r="BY74" s="63"/>
      <c r="BZ74" s="72">
        <v>0</v>
      </c>
      <c r="CA74" s="63"/>
      <c r="CB74" s="63"/>
      <c r="CC74" s="63"/>
      <c r="CD74" s="63"/>
      <c r="CE74" s="63"/>
      <c r="CF74" s="63"/>
      <c r="CG74" s="60"/>
      <c r="CH74" s="63"/>
      <c r="CI74" s="63"/>
      <c r="CJ74" s="63"/>
      <c r="CK74" s="63"/>
      <c r="CL74" s="63"/>
      <c r="CM74" s="63"/>
      <c r="CN74" s="72" t="s">
        <v>1806</v>
      </c>
      <c r="CO74" s="72" t="s">
        <v>1530</v>
      </c>
      <c r="CP74" s="61"/>
      <c r="CQ74" s="63"/>
      <c r="CR74" s="72" t="s">
        <v>1464</v>
      </c>
      <c r="CS74" s="63"/>
      <c r="CT74" s="63"/>
      <c r="CU74" s="72" t="s">
        <v>1419</v>
      </c>
      <c r="CV74" s="63"/>
      <c r="CW74" s="63"/>
      <c r="CX74" s="63"/>
      <c r="CY74" s="72" t="s">
        <v>1493</v>
      </c>
      <c r="CZ74" s="63"/>
      <c r="DA74" s="63"/>
      <c r="DB74" s="63"/>
      <c r="DC74" s="63"/>
      <c r="DD74" s="63"/>
      <c r="DE74" s="63"/>
      <c r="DF74" s="72" t="s">
        <v>1471</v>
      </c>
      <c r="DG74" s="72">
        <v>0</v>
      </c>
      <c r="DH74" s="30"/>
      <c r="DI74" s="25"/>
      <c r="DJ74" s="25"/>
      <c r="DK74" s="25"/>
      <c r="DL74" s="25"/>
      <c r="DM74" s="23"/>
      <c r="DN74" s="25"/>
      <c r="DO74" s="25"/>
      <c r="DP74" s="27"/>
      <c r="DQ74" s="26"/>
      <c r="DR74" s="26"/>
      <c r="DS74" s="26"/>
      <c r="DT74" s="26"/>
      <c r="DU74" s="24"/>
      <c r="DV74" s="24"/>
      <c r="DW74" s="25"/>
      <c r="DX74" s="24"/>
      <c r="DY74" s="25"/>
      <c r="DZ74" s="24"/>
      <c r="EA74" s="25"/>
      <c r="EB74" s="25"/>
      <c r="EC74" s="25"/>
      <c r="ED74" s="26"/>
      <c r="EE74" s="26"/>
      <c r="EF74" s="24"/>
      <c r="EG74" s="25"/>
      <c r="EH74" s="26"/>
      <c r="EI74" s="25"/>
      <c r="EJ74" s="25"/>
      <c r="EK74" s="25"/>
      <c r="EL74" s="26"/>
      <c r="EM74" s="26"/>
      <c r="EN74" s="25"/>
      <c r="EO74" s="25"/>
      <c r="EP74" s="25"/>
      <c r="EQ74" s="25"/>
      <c r="ER74" s="25"/>
      <c r="ES74" s="26"/>
      <c r="ET74" s="26"/>
      <c r="EU74" s="25"/>
      <c r="EV74" s="27"/>
      <c r="EW74" s="27"/>
      <c r="EX74" s="27"/>
      <c r="EY74" s="27"/>
      <c r="EZ74" s="27"/>
      <c r="FA74" s="27"/>
      <c r="FB74" s="27"/>
      <c r="FC74" s="27"/>
      <c r="FD74" s="27"/>
      <c r="FE74" s="27"/>
      <c r="FF74" s="27"/>
      <c r="FG74" s="27"/>
      <c r="FH74" s="27"/>
      <c r="FI74" s="27"/>
      <c r="FJ74" s="27"/>
      <c r="FK74" s="27"/>
      <c r="FL74" s="27"/>
      <c r="FM74" s="27"/>
      <c r="FN74" s="38"/>
      <c r="FO74" s="38"/>
      <c r="FP74" s="38"/>
      <c r="FQ74" s="38"/>
      <c r="FR74" s="38"/>
      <c r="FS74" s="38"/>
    </row>
    <row r="75" spans="1:175" s="33" customFormat="1" ht="16.5" customHeight="1">
      <c r="A75" s="48" t="s">
        <v>993</v>
      </c>
      <c r="B75" s="48" t="s">
        <v>646</v>
      </c>
      <c r="C75" s="48"/>
      <c r="D75" s="48"/>
      <c r="E75" s="48">
        <v>1</v>
      </c>
      <c r="F75" s="48" t="s">
        <v>994</v>
      </c>
      <c r="G75" s="48" t="s">
        <v>1171</v>
      </c>
      <c r="H75" s="49" t="s">
        <v>995</v>
      </c>
      <c r="I75" s="48"/>
      <c r="J75" s="48"/>
      <c r="K75" s="50"/>
      <c r="L75" s="50"/>
      <c r="M75" s="48"/>
      <c r="N75" s="51" t="s">
        <v>1835</v>
      </c>
      <c r="O75" s="51">
        <v>100.00000000000001</v>
      </c>
      <c r="P75" s="50"/>
      <c r="Q75" s="48"/>
      <c r="R75" s="52" t="e">
        <v>#DIV/0!</v>
      </c>
      <c r="S75" s="53">
        <v>92</v>
      </c>
      <c r="T75" s="54" t="s">
        <v>2053</v>
      </c>
      <c r="U75" s="72">
        <v>92</v>
      </c>
      <c r="V75" s="72" t="s">
        <v>2271</v>
      </c>
      <c r="W75" s="72" t="s">
        <v>1510</v>
      </c>
      <c r="X75" s="60" t="s">
        <v>1520</v>
      </c>
      <c r="Y75" s="60">
        <v>0</v>
      </c>
      <c r="Z75" s="72">
        <v>0</v>
      </c>
      <c r="AA75" s="60">
        <v>0</v>
      </c>
      <c r="AB75" s="61">
        <v>0</v>
      </c>
      <c r="AC75" s="72" t="s">
        <v>1405</v>
      </c>
      <c r="AD75" s="63" t="s">
        <v>1405</v>
      </c>
      <c r="AE75" s="60"/>
      <c r="AF75" s="60"/>
      <c r="AG75" s="63"/>
      <c r="AH75" s="63"/>
      <c r="AI75" s="63"/>
      <c r="AJ75" s="63"/>
      <c r="AK75" s="72" t="s">
        <v>2054</v>
      </c>
      <c r="AL75" s="60" t="s">
        <v>1674</v>
      </c>
      <c r="AM75" s="63"/>
      <c r="AN75" s="60" t="s">
        <v>1674</v>
      </c>
      <c r="AO75" s="63"/>
      <c r="AP75" s="60"/>
      <c r="AQ75" s="63"/>
      <c r="AR75" s="63"/>
      <c r="AS75" s="63"/>
      <c r="AT75" s="63"/>
      <c r="AU75" s="72">
        <v>0</v>
      </c>
      <c r="AV75" s="60"/>
      <c r="AW75" s="63"/>
      <c r="AX75" s="63"/>
      <c r="AY75" s="63"/>
      <c r="AZ75" s="63"/>
      <c r="BA75" s="63">
        <v>0</v>
      </c>
      <c r="BB75" s="72" t="s">
        <v>1586</v>
      </c>
      <c r="BC75" s="72">
        <v>98</v>
      </c>
      <c r="BD75" s="72" t="s">
        <v>1542</v>
      </c>
      <c r="BE75" s="60"/>
      <c r="BF75" s="60">
        <v>168</v>
      </c>
      <c r="BG75" s="60"/>
      <c r="BH75" s="60"/>
      <c r="BI75" s="72" t="s">
        <v>1408</v>
      </c>
      <c r="BJ75" s="60"/>
      <c r="BK75" s="60"/>
      <c r="BL75" s="60"/>
      <c r="BM75" s="63"/>
      <c r="BN75" s="72" t="s">
        <v>1486</v>
      </c>
      <c r="BO75" s="63"/>
      <c r="BP75" s="60"/>
      <c r="BQ75" s="60"/>
      <c r="BR75" s="60"/>
      <c r="BS75" s="63"/>
      <c r="BT75" s="60"/>
      <c r="BU75" s="63"/>
      <c r="BV75" s="63"/>
      <c r="BW75" s="60"/>
      <c r="BX75" s="63"/>
      <c r="BY75" s="63"/>
      <c r="BZ75" s="72">
        <v>0</v>
      </c>
      <c r="CA75" s="63"/>
      <c r="CB75" s="63"/>
      <c r="CC75" s="63"/>
      <c r="CD75" s="63"/>
      <c r="CE75" s="63"/>
      <c r="CF75" s="63"/>
      <c r="CG75" s="60"/>
      <c r="CH75" s="63"/>
      <c r="CI75" s="63"/>
      <c r="CJ75" s="63"/>
      <c r="CK75" s="63"/>
      <c r="CL75" s="63"/>
      <c r="CM75" s="63"/>
      <c r="CN75" s="72" t="s">
        <v>1424</v>
      </c>
      <c r="CO75" s="72" t="s">
        <v>1489</v>
      </c>
      <c r="CP75" s="61"/>
      <c r="CQ75" s="63"/>
      <c r="CR75" s="72" t="s">
        <v>1512</v>
      </c>
      <c r="CS75" s="63"/>
      <c r="CT75" s="63"/>
      <c r="CU75" s="72" t="s">
        <v>1410</v>
      </c>
      <c r="CV75" s="63"/>
      <c r="CW75" s="63"/>
      <c r="CX75" s="63"/>
      <c r="CY75" s="72" t="s">
        <v>1491</v>
      </c>
      <c r="CZ75" s="63"/>
      <c r="DA75" s="63"/>
      <c r="DB75" s="63"/>
      <c r="DC75" s="63"/>
      <c r="DD75" s="63"/>
      <c r="DE75" s="63"/>
      <c r="DF75" s="72" t="s">
        <v>1462</v>
      </c>
      <c r="DG75" s="72" t="s">
        <v>1492</v>
      </c>
      <c r="DH75" s="30"/>
      <c r="DI75" s="25"/>
      <c r="DJ75" s="25"/>
      <c r="DK75" s="25"/>
      <c r="DL75" s="25"/>
      <c r="DM75" s="23"/>
      <c r="DN75" s="25"/>
      <c r="DO75" s="25"/>
      <c r="DP75" s="27"/>
      <c r="DQ75" s="26"/>
      <c r="DR75" s="26"/>
      <c r="DS75" s="26"/>
      <c r="DT75" s="26"/>
      <c r="DU75" s="24"/>
      <c r="DV75" s="24"/>
      <c r="DW75" s="25"/>
      <c r="DX75" s="24"/>
      <c r="DY75" s="25"/>
      <c r="DZ75" s="24"/>
      <c r="EA75" s="25"/>
      <c r="EB75" s="25"/>
      <c r="EC75" s="25"/>
      <c r="ED75" s="26"/>
      <c r="EE75" s="26"/>
      <c r="EF75" s="24"/>
      <c r="EG75" s="25"/>
      <c r="EH75" s="26"/>
      <c r="EI75" s="25"/>
      <c r="EJ75" s="25"/>
      <c r="EK75" s="25"/>
      <c r="EL75" s="26"/>
      <c r="EM75" s="26"/>
      <c r="EN75" s="25"/>
      <c r="EO75" s="25"/>
      <c r="EP75" s="25"/>
      <c r="EQ75" s="25"/>
      <c r="ER75" s="25"/>
      <c r="ES75" s="26"/>
      <c r="ET75" s="26"/>
      <c r="EU75" s="25"/>
      <c r="EV75" s="27"/>
      <c r="EW75" s="27"/>
      <c r="EX75" s="27"/>
      <c r="EY75" s="27"/>
      <c r="EZ75" s="27"/>
      <c r="FA75" s="27"/>
      <c r="FB75" s="27"/>
      <c r="FC75" s="27"/>
      <c r="FD75" s="27"/>
      <c r="FE75" s="27"/>
      <c r="FF75" s="27"/>
      <c r="FG75" s="27"/>
      <c r="FH75" s="27"/>
      <c r="FI75" s="27"/>
      <c r="FJ75" s="27"/>
      <c r="FK75" s="27"/>
      <c r="FL75" s="27"/>
      <c r="FM75" s="27"/>
      <c r="FN75" s="38"/>
      <c r="FO75" s="38"/>
      <c r="FP75" s="38"/>
      <c r="FQ75" s="38"/>
      <c r="FR75" s="38"/>
      <c r="FS75" s="38"/>
    </row>
    <row r="76" spans="1:175" s="33" customFormat="1" ht="16.5" customHeight="1">
      <c r="A76" s="48" t="s">
        <v>998</v>
      </c>
      <c r="B76" s="48" t="s">
        <v>646</v>
      </c>
      <c r="C76" s="48"/>
      <c r="D76" s="48"/>
      <c r="E76" s="48">
        <v>1</v>
      </c>
      <c r="F76" s="48" t="s">
        <v>999</v>
      </c>
      <c r="G76" s="48" t="s">
        <v>1174</v>
      </c>
      <c r="H76" s="49" t="s">
        <v>2055</v>
      </c>
      <c r="I76" s="48"/>
      <c r="J76" s="48"/>
      <c r="K76" s="50"/>
      <c r="L76" s="50"/>
      <c r="M76" s="48"/>
      <c r="N76" s="51" t="s">
        <v>2056</v>
      </c>
      <c r="O76" s="51">
        <v>99.999999999999986</v>
      </c>
      <c r="P76" s="50"/>
      <c r="Q76" s="48"/>
      <c r="R76" s="52" t="e">
        <v>#DIV/0!</v>
      </c>
      <c r="S76" s="53">
        <v>474</v>
      </c>
      <c r="T76" s="54" t="s">
        <v>2057</v>
      </c>
      <c r="U76" s="72">
        <v>405</v>
      </c>
      <c r="V76" s="72" t="s">
        <v>2272</v>
      </c>
      <c r="W76" s="72" t="s">
        <v>1678</v>
      </c>
      <c r="X76" s="60" t="s">
        <v>1520</v>
      </c>
      <c r="Y76" s="60">
        <v>9408</v>
      </c>
      <c r="Z76" s="72" t="s">
        <v>2058</v>
      </c>
      <c r="AA76" s="60" t="s">
        <v>2058</v>
      </c>
      <c r="AB76" s="61">
        <v>0</v>
      </c>
      <c r="AC76" s="72" t="s">
        <v>2059</v>
      </c>
      <c r="AD76" s="63" t="s">
        <v>2059</v>
      </c>
      <c r="AE76" s="60"/>
      <c r="AF76" s="60"/>
      <c r="AG76" s="63"/>
      <c r="AH76" s="63"/>
      <c r="AI76" s="63"/>
      <c r="AJ76" s="63"/>
      <c r="AK76" s="72" t="s">
        <v>1579</v>
      </c>
      <c r="AL76" s="60" t="s">
        <v>2060</v>
      </c>
      <c r="AM76" s="63"/>
      <c r="AN76" s="60" t="s">
        <v>2060</v>
      </c>
      <c r="AO76" s="63"/>
      <c r="AP76" s="60"/>
      <c r="AQ76" s="63"/>
      <c r="AR76" s="63"/>
      <c r="AS76" s="63"/>
      <c r="AT76" s="63"/>
      <c r="AU76" s="72">
        <v>0</v>
      </c>
      <c r="AV76" s="60"/>
      <c r="AW76" s="63"/>
      <c r="AX76" s="63"/>
      <c r="AY76" s="63"/>
      <c r="AZ76" s="63"/>
      <c r="BA76" s="63">
        <v>0</v>
      </c>
      <c r="BB76" s="72" t="s">
        <v>2061</v>
      </c>
      <c r="BC76" s="72">
        <v>983</v>
      </c>
      <c r="BD76" s="72" t="s">
        <v>1481</v>
      </c>
      <c r="BE76" s="60"/>
      <c r="BF76" s="60">
        <v>2624</v>
      </c>
      <c r="BG76" s="60"/>
      <c r="BH76" s="60"/>
      <c r="BI76" s="72" t="s">
        <v>1442</v>
      </c>
      <c r="BJ76" s="60"/>
      <c r="BK76" s="60"/>
      <c r="BL76" s="60"/>
      <c r="BM76" s="63"/>
      <c r="BN76" s="72">
        <v>1548</v>
      </c>
      <c r="BO76" s="63"/>
      <c r="BP76" s="60"/>
      <c r="BQ76" s="60"/>
      <c r="BR76" s="60"/>
      <c r="BS76" s="63"/>
      <c r="BT76" s="60"/>
      <c r="BU76" s="63"/>
      <c r="BV76" s="63"/>
      <c r="BW76" s="60"/>
      <c r="BX76" s="63"/>
      <c r="BY76" s="63"/>
      <c r="BZ76" s="72">
        <v>0</v>
      </c>
      <c r="CA76" s="63"/>
      <c r="CB76" s="63"/>
      <c r="CC76" s="63"/>
      <c r="CD76" s="63"/>
      <c r="CE76" s="63"/>
      <c r="CF76" s="63"/>
      <c r="CG76" s="60"/>
      <c r="CH76" s="63"/>
      <c r="CI76" s="63"/>
      <c r="CJ76" s="63"/>
      <c r="CK76" s="63"/>
      <c r="CL76" s="63"/>
      <c r="CM76" s="63"/>
      <c r="CN76" s="72" t="s">
        <v>1410</v>
      </c>
      <c r="CO76" s="72" t="s">
        <v>1487</v>
      </c>
      <c r="CP76" s="61"/>
      <c r="CQ76" s="63"/>
      <c r="CR76" s="72" t="s">
        <v>1461</v>
      </c>
      <c r="CS76" s="63"/>
      <c r="CT76" s="63"/>
      <c r="CU76" s="72" t="s">
        <v>1449</v>
      </c>
      <c r="CV76" s="63"/>
      <c r="CW76" s="63"/>
      <c r="CX76" s="63"/>
      <c r="CY76" s="72" t="s">
        <v>1486</v>
      </c>
      <c r="CZ76" s="63"/>
      <c r="DA76" s="63"/>
      <c r="DB76" s="63"/>
      <c r="DC76" s="63"/>
      <c r="DD76" s="63"/>
      <c r="DE76" s="63"/>
      <c r="DF76" s="72" t="s">
        <v>1442</v>
      </c>
      <c r="DG76" s="72" t="s">
        <v>1461</v>
      </c>
      <c r="DH76" s="30"/>
      <c r="DI76" s="25"/>
      <c r="DJ76" s="25"/>
      <c r="DK76" s="25"/>
      <c r="DL76" s="25"/>
      <c r="DM76" s="23"/>
      <c r="DN76" s="25"/>
      <c r="DO76" s="25"/>
      <c r="DP76" s="27"/>
      <c r="DQ76" s="26"/>
      <c r="DR76" s="26"/>
      <c r="DS76" s="26"/>
      <c r="DT76" s="26"/>
      <c r="DU76" s="24"/>
      <c r="DV76" s="24"/>
      <c r="DW76" s="25"/>
      <c r="DX76" s="24"/>
      <c r="DY76" s="25"/>
      <c r="DZ76" s="24"/>
      <c r="EA76" s="25"/>
      <c r="EB76" s="25"/>
      <c r="EC76" s="25"/>
      <c r="ED76" s="26"/>
      <c r="EE76" s="26"/>
      <c r="EF76" s="24"/>
      <c r="EG76" s="25"/>
      <c r="EH76" s="26"/>
      <c r="EI76" s="25"/>
      <c r="EJ76" s="25"/>
      <c r="EK76" s="25"/>
      <c r="EL76" s="26"/>
      <c r="EM76" s="26"/>
      <c r="EN76" s="25"/>
      <c r="EO76" s="25"/>
      <c r="EP76" s="25"/>
      <c r="EQ76" s="25"/>
      <c r="ER76" s="25"/>
      <c r="ES76" s="26"/>
      <c r="ET76" s="26"/>
      <c r="EU76" s="25"/>
      <c r="EV76" s="27"/>
      <c r="EW76" s="27"/>
      <c r="EX76" s="27"/>
      <c r="EY76" s="27"/>
      <c r="EZ76" s="27"/>
      <c r="FA76" s="27"/>
      <c r="FB76" s="27"/>
      <c r="FC76" s="27"/>
      <c r="FD76" s="27"/>
      <c r="FE76" s="27"/>
      <c r="FF76" s="27"/>
      <c r="FG76" s="27"/>
      <c r="FH76" s="27"/>
      <c r="FI76" s="27"/>
      <c r="FJ76" s="27"/>
      <c r="FK76" s="27"/>
      <c r="FL76" s="27"/>
      <c r="FM76" s="27"/>
      <c r="FN76" s="38"/>
      <c r="FO76" s="38"/>
      <c r="FP76" s="38"/>
      <c r="FQ76" s="38"/>
      <c r="FR76" s="38"/>
      <c r="FS76" s="38"/>
    </row>
    <row r="77" spans="1:175" s="33" customFormat="1" ht="15" customHeight="1">
      <c r="A77" s="48" t="s">
        <v>1002</v>
      </c>
      <c r="B77" s="48" t="s">
        <v>646</v>
      </c>
      <c r="C77" s="48"/>
      <c r="D77" s="48"/>
      <c r="E77" s="48">
        <v>1</v>
      </c>
      <c r="F77" s="48" t="s">
        <v>1003</v>
      </c>
      <c r="G77" s="48" t="s">
        <v>1176</v>
      </c>
      <c r="H77" s="49" t="s">
        <v>1004</v>
      </c>
      <c r="I77" s="48"/>
      <c r="J77" s="48"/>
      <c r="K77" s="50"/>
      <c r="L77" s="50"/>
      <c r="M77" s="48"/>
      <c r="N77" s="51" t="s">
        <v>2042</v>
      </c>
      <c r="O77" s="51">
        <v>100</v>
      </c>
      <c r="P77" s="50"/>
      <c r="Q77" s="48"/>
      <c r="R77" s="52" t="e">
        <v>#DIV/0!</v>
      </c>
      <c r="S77" s="53">
        <v>124</v>
      </c>
      <c r="T77" s="54" t="s">
        <v>2036</v>
      </c>
      <c r="U77" s="59">
        <v>121</v>
      </c>
      <c r="V77" s="59" t="s">
        <v>2266</v>
      </c>
      <c r="W77" s="59">
        <v>74</v>
      </c>
      <c r="X77" s="60" t="s">
        <v>1520</v>
      </c>
      <c r="Y77" s="60">
        <v>2672</v>
      </c>
      <c r="Z77" s="59" t="s">
        <v>1448</v>
      </c>
      <c r="AA77" s="60" t="s">
        <v>1448</v>
      </c>
      <c r="AB77" s="61">
        <v>0</v>
      </c>
      <c r="AC77" s="59" t="s">
        <v>1660</v>
      </c>
      <c r="AD77" s="63" t="s">
        <v>1660</v>
      </c>
      <c r="AE77" s="60"/>
      <c r="AF77" s="60"/>
      <c r="AG77" s="63"/>
      <c r="AH77" s="63"/>
      <c r="AI77" s="63"/>
      <c r="AJ77" s="63"/>
      <c r="AK77" s="59" t="s">
        <v>1437</v>
      </c>
      <c r="AL77" s="60">
        <v>0</v>
      </c>
      <c r="AM77" s="63"/>
      <c r="AN77" s="60">
        <v>0</v>
      </c>
      <c r="AO77" s="63"/>
      <c r="AP77" s="60"/>
      <c r="AQ77" s="63"/>
      <c r="AR77" s="63"/>
      <c r="AS77" s="63"/>
      <c r="AT77" s="63"/>
      <c r="AU77" s="59">
        <v>0</v>
      </c>
      <c r="AV77" s="60"/>
      <c r="AW77" s="63"/>
      <c r="AX77" s="63"/>
      <c r="AY77" s="63"/>
      <c r="AZ77" s="63"/>
      <c r="BA77" s="63">
        <v>0</v>
      </c>
      <c r="BB77" s="59" t="s">
        <v>1512</v>
      </c>
      <c r="BC77" s="59">
        <v>32</v>
      </c>
      <c r="BD77" s="59" t="s">
        <v>2062</v>
      </c>
      <c r="BE77" s="60"/>
      <c r="BF77" s="60">
        <v>172</v>
      </c>
      <c r="BG77" s="60">
        <v>202</v>
      </c>
      <c r="BH77" s="60">
        <v>90</v>
      </c>
      <c r="BI77" s="59" t="s">
        <v>1488</v>
      </c>
      <c r="BJ77" s="60" t="s">
        <v>1674</v>
      </c>
      <c r="BK77" s="60"/>
      <c r="BL77" s="60"/>
      <c r="BM77" s="63"/>
      <c r="BN77" s="59">
        <v>247</v>
      </c>
      <c r="BO77" s="63"/>
      <c r="BP77" s="60"/>
      <c r="BQ77" s="60"/>
      <c r="BR77" s="60"/>
      <c r="BS77" s="63"/>
      <c r="BT77" s="60"/>
      <c r="BU77" s="63"/>
      <c r="BV77" s="63"/>
      <c r="BW77" s="60"/>
      <c r="BX77" s="63"/>
      <c r="BY77" s="63"/>
      <c r="BZ77" s="59">
        <v>988</v>
      </c>
      <c r="CA77" s="63"/>
      <c r="CB77" s="63"/>
      <c r="CC77" s="63"/>
      <c r="CD77" s="63"/>
      <c r="CE77" s="63"/>
      <c r="CF77" s="63"/>
      <c r="CG77" s="60"/>
      <c r="CH77" s="63"/>
      <c r="CI77" s="63"/>
      <c r="CJ77" s="63"/>
      <c r="CK77" s="63"/>
      <c r="CL77" s="63"/>
      <c r="CM77" s="63"/>
      <c r="CN77" s="59" t="s">
        <v>1695</v>
      </c>
      <c r="CO77" s="59" t="s">
        <v>1661</v>
      </c>
      <c r="CP77" s="61"/>
      <c r="CQ77" s="63"/>
      <c r="CR77" s="59" t="s">
        <v>1460</v>
      </c>
      <c r="CS77" s="63"/>
      <c r="CT77" s="63"/>
      <c r="CU77" s="59" t="s">
        <v>1449</v>
      </c>
      <c r="CV77" s="63"/>
      <c r="CW77" s="63"/>
      <c r="CX77" s="63"/>
      <c r="CY77" s="59">
        <v>15</v>
      </c>
      <c r="CZ77" s="63"/>
      <c r="DA77" s="63"/>
      <c r="DB77" s="63"/>
      <c r="DC77" s="63"/>
      <c r="DD77" s="63"/>
      <c r="DE77" s="63"/>
      <c r="DF77" s="59" t="s">
        <v>1442</v>
      </c>
      <c r="DG77" s="59" t="s">
        <v>1461</v>
      </c>
      <c r="DH77" s="30"/>
      <c r="DI77" s="25"/>
      <c r="DJ77" s="25"/>
      <c r="DK77" s="25"/>
      <c r="DL77" s="25"/>
      <c r="DM77" s="23"/>
      <c r="DN77" s="25"/>
      <c r="DO77" s="25"/>
      <c r="DP77" s="27"/>
      <c r="DQ77" s="26"/>
      <c r="DR77" s="26"/>
      <c r="DS77" s="26"/>
      <c r="DT77" s="26"/>
      <c r="DU77" s="24"/>
      <c r="DV77" s="24"/>
      <c r="DW77" s="25"/>
      <c r="DX77" s="24"/>
      <c r="DY77" s="25"/>
      <c r="DZ77" s="24"/>
      <c r="EA77" s="25"/>
      <c r="EB77" s="25"/>
      <c r="EC77" s="25"/>
      <c r="ED77" s="26"/>
      <c r="EE77" s="26"/>
      <c r="EF77" s="24"/>
      <c r="EG77" s="25"/>
      <c r="EH77" s="26"/>
      <c r="EI77" s="25"/>
      <c r="EJ77" s="25"/>
      <c r="EK77" s="25"/>
      <c r="EL77" s="26"/>
      <c r="EM77" s="26"/>
      <c r="EN77" s="25"/>
      <c r="EO77" s="25"/>
      <c r="EP77" s="25"/>
      <c r="EQ77" s="25"/>
      <c r="ER77" s="25"/>
      <c r="ES77" s="26"/>
      <c r="ET77" s="26"/>
      <c r="EU77" s="25"/>
      <c r="EV77" s="27"/>
      <c r="EW77" s="27"/>
      <c r="EX77" s="27"/>
      <c r="EY77" s="27"/>
      <c r="EZ77" s="27"/>
      <c r="FA77" s="27"/>
      <c r="FB77" s="27"/>
      <c r="FC77" s="27"/>
      <c r="FD77" s="27"/>
      <c r="FE77" s="27"/>
      <c r="FF77" s="27"/>
      <c r="FG77" s="27"/>
      <c r="FH77" s="27"/>
      <c r="FI77" s="27"/>
      <c r="FJ77" s="27"/>
      <c r="FK77" s="27"/>
      <c r="FL77" s="27"/>
      <c r="FM77" s="27"/>
      <c r="FN77" s="38"/>
      <c r="FO77" s="38"/>
      <c r="FP77" s="38"/>
      <c r="FQ77" s="38"/>
      <c r="FR77" s="38"/>
      <c r="FS77" s="38"/>
    </row>
    <row r="78" spans="1:175" s="33" customFormat="1" ht="14.25" customHeight="1">
      <c r="A78" s="48" t="s">
        <v>1005</v>
      </c>
      <c r="B78" s="48" t="s">
        <v>646</v>
      </c>
      <c r="C78" s="48"/>
      <c r="D78" s="48"/>
      <c r="E78" s="48">
        <v>1</v>
      </c>
      <c r="F78" s="48" t="s">
        <v>1006</v>
      </c>
      <c r="G78" s="48" t="s">
        <v>1007</v>
      </c>
      <c r="H78" s="49" t="s">
        <v>1008</v>
      </c>
      <c r="I78" s="48"/>
      <c r="J78" s="48"/>
      <c r="K78" s="50"/>
      <c r="L78" s="50"/>
      <c r="M78" s="48"/>
      <c r="N78" s="51">
        <v>100.00000000000001</v>
      </c>
      <c r="O78" s="51" t="s">
        <v>2063</v>
      </c>
      <c r="P78" s="50"/>
      <c r="Q78" s="48"/>
      <c r="R78" s="52" t="e">
        <v>#DIV/0!</v>
      </c>
      <c r="S78" s="53">
        <v>665</v>
      </c>
      <c r="T78" s="54" t="s">
        <v>2064</v>
      </c>
      <c r="U78" s="59">
        <v>666</v>
      </c>
      <c r="V78" s="59" t="s">
        <v>2273</v>
      </c>
      <c r="W78" s="59">
        <v>2</v>
      </c>
      <c r="X78" s="60" t="s">
        <v>1520</v>
      </c>
      <c r="Y78" s="60">
        <v>1232</v>
      </c>
      <c r="Z78" s="59" t="s">
        <v>2065</v>
      </c>
      <c r="AA78" s="60" t="s">
        <v>2065</v>
      </c>
      <c r="AB78" s="61">
        <v>0</v>
      </c>
      <c r="AC78" s="59" t="s">
        <v>1394</v>
      </c>
      <c r="AD78" s="63" t="s">
        <v>2066</v>
      </c>
      <c r="AE78" s="60"/>
      <c r="AF78" s="60"/>
      <c r="AG78" s="63"/>
      <c r="AH78" s="63"/>
      <c r="AI78" s="63"/>
      <c r="AJ78" s="63"/>
      <c r="AK78" s="59" t="s">
        <v>1399</v>
      </c>
      <c r="AL78" s="60" t="s">
        <v>2067</v>
      </c>
      <c r="AM78" s="63"/>
      <c r="AN78" s="60" t="s">
        <v>2067</v>
      </c>
      <c r="AO78" s="63"/>
      <c r="AP78" s="60"/>
      <c r="AQ78" s="63"/>
      <c r="AR78" s="63"/>
      <c r="AS78" s="63"/>
      <c r="AT78" s="63"/>
      <c r="AU78" s="59" t="s">
        <v>1586</v>
      </c>
      <c r="AV78" s="60" t="s">
        <v>1586</v>
      </c>
      <c r="AW78" s="63"/>
      <c r="AX78" s="63"/>
      <c r="AY78" s="63"/>
      <c r="AZ78" s="63"/>
      <c r="BA78" s="63">
        <v>0</v>
      </c>
      <c r="BB78" s="59" t="s">
        <v>1869</v>
      </c>
      <c r="BC78" s="59">
        <v>20</v>
      </c>
      <c r="BD78" s="59" t="s">
        <v>1859</v>
      </c>
      <c r="BE78" s="60"/>
      <c r="BF78" s="60">
        <v>184</v>
      </c>
      <c r="BG78" s="60">
        <v>531</v>
      </c>
      <c r="BH78" s="60" t="s">
        <v>1957</v>
      </c>
      <c r="BI78" s="59" t="s">
        <v>1441</v>
      </c>
      <c r="BJ78" s="60" t="s">
        <v>2068</v>
      </c>
      <c r="BK78" s="60"/>
      <c r="BL78" s="60"/>
      <c r="BM78" s="63"/>
      <c r="BN78" s="59">
        <v>0</v>
      </c>
      <c r="BO78" s="63"/>
      <c r="BP78" s="60"/>
      <c r="BQ78" s="60">
        <v>0</v>
      </c>
      <c r="BR78" s="60">
        <v>0</v>
      </c>
      <c r="BS78" s="63"/>
      <c r="BT78" s="60">
        <v>0</v>
      </c>
      <c r="BU78" s="63"/>
      <c r="BV78" s="63"/>
      <c r="BW78" s="60"/>
      <c r="BX78" s="63"/>
      <c r="BY78" s="63"/>
      <c r="BZ78" s="59">
        <v>0</v>
      </c>
      <c r="CA78" s="63"/>
      <c r="CB78" s="63"/>
      <c r="CC78" s="63"/>
      <c r="CD78" s="63"/>
      <c r="CE78" s="63"/>
      <c r="CF78" s="63"/>
      <c r="CG78" s="60"/>
      <c r="CH78" s="63"/>
      <c r="CI78" s="63"/>
      <c r="CJ78" s="63"/>
      <c r="CK78" s="63"/>
      <c r="CL78" s="63"/>
      <c r="CM78" s="63"/>
      <c r="CN78" s="59" t="s">
        <v>1677</v>
      </c>
      <c r="CO78" s="59" t="s">
        <v>1695</v>
      </c>
      <c r="CP78" s="61"/>
      <c r="CQ78" s="63"/>
      <c r="CR78" s="59" t="s">
        <v>1674</v>
      </c>
      <c r="CS78" s="63"/>
      <c r="CT78" s="63"/>
      <c r="CU78" s="59" t="s">
        <v>1565</v>
      </c>
      <c r="CV78" s="63"/>
      <c r="CW78" s="63"/>
      <c r="CX78" s="63"/>
      <c r="CY78" s="59">
        <v>16</v>
      </c>
      <c r="CZ78" s="63"/>
      <c r="DA78" s="63"/>
      <c r="DB78" s="63"/>
      <c r="DC78" s="63"/>
      <c r="DD78" s="63"/>
      <c r="DE78" s="63"/>
      <c r="DF78" s="59">
        <v>0</v>
      </c>
      <c r="DG78" s="59" t="s">
        <v>1552</v>
      </c>
      <c r="DH78" s="30" t="s">
        <v>1552</v>
      </c>
      <c r="DI78" s="25"/>
      <c r="DJ78" s="25"/>
      <c r="DK78" s="25"/>
      <c r="DL78" s="25"/>
      <c r="DM78" s="23"/>
      <c r="DN78" s="25"/>
      <c r="DO78" s="25"/>
      <c r="DP78" s="27"/>
      <c r="DQ78" s="26"/>
      <c r="DR78" s="26"/>
      <c r="DS78" s="26"/>
      <c r="DT78" s="26"/>
      <c r="DU78" s="24"/>
      <c r="DV78" s="24"/>
      <c r="DW78" s="25"/>
      <c r="DX78" s="24"/>
      <c r="DY78" s="25"/>
      <c r="DZ78" s="24"/>
      <c r="EA78" s="25"/>
      <c r="EB78" s="25"/>
      <c r="EC78" s="25"/>
      <c r="ED78" s="26"/>
      <c r="EE78" s="26"/>
      <c r="EF78" s="24"/>
      <c r="EG78" s="25"/>
      <c r="EH78" s="26"/>
      <c r="EI78" s="25"/>
      <c r="EJ78" s="25"/>
      <c r="EK78" s="25"/>
      <c r="EL78" s="26"/>
      <c r="EM78" s="26"/>
      <c r="EN78" s="25"/>
      <c r="EO78" s="25"/>
      <c r="EP78" s="25"/>
      <c r="EQ78" s="25"/>
      <c r="ER78" s="25"/>
      <c r="ES78" s="26"/>
      <c r="ET78" s="26"/>
      <c r="EU78" s="25"/>
      <c r="EV78" s="27"/>
      <c r="EW78" s="27"/>
      <c r="EX78" s="27"/>
      <c r="EY78" s="27"/>
      <c r="EZ78" s="27"/>
      <c r="FA78" s="27"/>
      <c r="FB78" s="27"/>
      <c r="FC78" s="27"/>
      <c r="FD78" s="27"/>
      <c r="FE78" s="27"/>
      <c r="FF78" s="27"/>
      <c r="FG78" s="27"/>
      <c r="FH78" s="27"/>
      <c r="FI78" s="27"/>
      <c r="FJ78" s="27"/>
      <c r="FK78" s="27"/>
      <c r="FL78" s="27"/>
      <c r="FM78" s="27"/>
      <c r="FN78" s="38"/>
      <c r="FO78" s="38"/>
      <c r="FP78" s="38"/>
      <c r="FQ78" s="38"/>
      <c r="FR78" s="38"/>
      <c r="FS78" s="38"/>
    </row>
    <row r="79" spans="1:175" s="33" customFormat="1" ht="14.25" customHeight="1">
      <c r="A79" s="48" t="s">
        <v>1012</v>
      </c>
      <c r="B79" s="48" t="s">
        <v>646</v>
      </c>
      <c r="C79" s="48"/>
      <c r="D79" s="48"/>
      <c r="E79" s="48">
        <v>1</v>
      </c>
      <c r="F79" s="48" t="s">
        <v>1014</v>
      </c>
      <c r="G79" s="48" t="s">
        <v>1013</v>
      </c>
      <c r="H79" s="49"/>
      <c r="I79" s="48"/>
      <c r="J79" s="48"/>
      <c r="K79" s="50"/>
      <c r="L79" s="50"/>
      <c r="M79" s="48"/>
      <c r="N79" s="51">
        <v>100</v>
      </c>
      <c r="O79" s="51">
        <v>100</v>
      </c>
      <c r="P79" s="50"/>
      <c r="Q79" s="48"/>
      <c r="R79" s="52" t="e">
        <v>#DIV/0!</v>
      </c>
      <c r="S79" s="53">
        <v>884</v>
      </c>
      <c r="T79" s="54">
        <v>3700</v>
      </c>
      <c r="U79" s="59">
        <v>900</v>
      </c>
      <c r="V79" s="59" t="s">
        <v>2274</v>
      </c>
      <c r="W79" s="59">
        <v>0</v>
      </c>
      <c r="X79" s="60" t="s">
        <v>2069</v>
      </c>
      <c r="Y79" s="60">
        <v>0</v>
      </c>
      <c r="Z79" s="59">
        <v>0</v>
      </c>
      <c r="AA79" s="60">
        <v>0</v>
      </c>
      <c r="AB79" s="61">
        <v>0</v>
      </c>
      <c r="AC79" s="59">
        <v>100</v>
      </c>
      <c r="AD79" s="63">
        <v>100</v>
      </c>
      <c r="AE79" s="60"/>
      <c r="AF79" s="60"/>
      <c r="AG79" s="63"/>
      <c r="AH79" s="63"/>
      <c r="AI79" s="63"/>
      <c r="AJ79" s="63"/>
      <c r="AK79" s="80">
        <v>0</v>
      </c>
      <c r="AL79" s="60">
        <v>0</v>
      </c>
      <c r="AM79" s="63"/>
      <c r="AN79" s="60">
        <v>0</v>
      </c>
      <c r="AO79" s="63"/>
      <c r="AP79" s="60"/>
      <c r="AQ79" s="63"/>
      <c r="AR79" s="63"/>
      <c r="AS79" s="63"/>
      <c r="AT79" s="63"/>
      <c r="AU79" s="59">
        <v>0</v>
      </c>
      <c r="AV79" s="60">
        <v>0</v>
      </c>
      <c r="AW79" s="63"/>
      <c r="AX79" s="63"/>
      <c r="AY79" s="63"/>
      <c r="AZ79" s="63"/>
      <c r="BA79" s="63">
        <v>0</v>
      </c>
      <c r="BB79" s="59">
        <v>0</v>
      </c>
      <c r="BC79" s="59">
        <v>0</v>
      </c>
      <c r="BD79" s="59" t="s">
        <v>1768</v>
      </c>
      <c r="BE79" s="60"/>
      <c r="BF79" s="60">
        <v>0</v>
      </c>
      <c r="BG79" s="60">
        <v>0</v>
      </c>
      <c r="BH79" s="60"/>
      <c r="BI79" s="59" t="s">
        <v>1441</v>
      </c>
      <c r="BJ79" s="60" t="s">
        <v>2068</v>
      </c>
      <c r="BK79" s="60"/>
      <c r="BL79" s="60"/>
      <c r="BM79" s="63"/>
      <c r="BN79" s="59">
        <v>0</v>
      </c>
      <c r="BO79" s="63"/>
      <c r="BP79" s="60"/>
      <c r="BQ79" s="60">
        <v>0</v>
      </c>
      <c r="BR79" s="60">
        <v>0</v>
      </c>
      <c r="BS79" s="63"/>
      <c r="BT79" s="60">
        <v>0</v>
      </c>
      <c r="BU79" s="63"/>
      <c r="BV79" s="63"/>
      <c r="BW79" s="60"/>
      <c r="BX79" s="63"/>
      <c r="BY79" s="63"/>
      <c r="BZ79" s="59">
        <v>0</v>
      </c>
      <c r="CA79" s="63"/>
      <c r="CB79" s="63"/>
      <c r="CC79" s="63"/>
      <c r="CD79" s="63"/>
      <c r="CE79" s="63"/>
      <c r="CF79" s="63"/>
      <c r="CG79" s="60"/>
      <c r="CH79" s="63"/>
      <c r="CI79" s="63"/>
      <c r="CJ79" s="63"/>
      <c r="CK79" s="63"/>
      <c r="CL79" s="63"/>
      <c r="CM79" s="63"/>
      <c r="CN79" s="59">
        <v>0</v>
      </c>
      <c r="CO79" s="59">
        <v>0</v>
      </c>
      <c r="CP79" s="61"/>
      <c r="CQ79" s="63"/>
      <c r="CR79" s="59">
        <v>0</v>
      </c>
      <c r="CS79" s="63"/>
      <c r="CT79" s="63"/>
      <c r="CU79" s="59" t="s">
        <v>1565</v>
      </c>
      <c r="CV79" s="63"/>
      <c r="CW79" s="63"/>
      <c r="CX79" s="63"/>
      <c r="CY79" s="59">
        <v>0</v>
      </c>
      <c r="CZ79" s="63"/>
      <c r="DA79" s="63"/>
      <c r="DB79" s="63"/>
      <c r="DC79" s="63"/>
      <c r="DD79" s="63"/>
      <c r="DE79" s="63"/>
      <c r="DF79" s="59">
        <v>0</v>
      </c>
      <c r="DG79" s="59">
        <v>0</v>
      </c>
      <c r="DH79" s="30">
        <v>0</v>
      </c>
      <c r="DI79" s="25"/>
      <c r="DJ79" s="25"/>
      <c r="DK79" s="25"/>
      <c r="DL79" s="25"/>
      <c r="DM79" s="23"/>
      <c r="DN79" s="25"/>
      <c r="DO79" s="25"/>
      <c r="DP79" s="27"/>
      <c r="DQ79" s="26"/>
      <c r="DR79" s="26"/>
      <c r="DS79" s="26"/>
      <c r="DT79" s="26"/>
      <c r="DU79" s="24"/>
      <c r="DV79" s="24"/>
      <c r="DW79" s="25"/>
      <c r="DX79" s="24"/>
      <c r="DY79" s="25"/>
      <c r="DZ79" s="24"/>
      <c r="EA79" s="25"/>
      <c r="EB79" s="25"/>
      <c r="EC79" s="25"/>
      <c r="ED79" s="26"/>
      <c r="EE79" s="26"/>
      <c r="EF79" s="24"/>
      <c r="EG79" s="25"/>
      <c r="EH79" s="26"/>
      <c r="EI79" s="25"/>
      <c r="EJ79" s="25"/>
      <c r="EK79" s="25"/>
      <c r="EL79" s="26"/>
      <c r="EM79" s="26"/>
      <c r="EN79" s="25"/>
      <c r="EO79" s="25"/>
      <c r="EP79" s="25"/>
      <c r="EQ79" s="25"/>
      <c r="ER79" s="25"/>
      <c r="ES79" s="26"/>
      <c r="ET79" s="26"/>
      <c r="EU79" s="25"/>
      <c r="EV79" s="27"/>
      <c r="EW79" s="27"/>
      <c r="EX79" s="27"/>
      <c r="EY79" s="27"/>
      <c r="EZ79" s="27"/>
      <c r="FA79" s="27"/>
      <c r="FB79" s="27"/>
      <c r="FC79" s="27"/>
      <c r="FD79" s="27"/>
      <c r="FE79" s="27"/>
      <c r="FF79" s="27"/>
      <c r="FG79" s="27"/>
      <c r="FH79" s="27"/>
      <c r="FI79" s="27"/>
      <c r="FJ79" s="27"/>
      <c r="FK79" s="27"/>
      <c r="FL79" s="27"/>
      <c r="FM79" s="27"/>
      <c r="FN79" s="38"/>
      <c r="FO79" s="38"/>
      <c r="FP79" s="38"/>
      <c r="FQ79" s="38"/>
      <c r="FR79" s="38"/>
      <c r="FS79" s="38"/>
    </row>
    <row r="80" spans="1:175" s="33" customFormat="1" ht="14.25" customHeight="1">
      <c r="A80" s="48" t="s">
        <v>1015</v>
      </c>
      <c r="B80" s="48" t="s">
        <v>646</v>
      </c>
      <c r="C80" s="48"/>
      <c r="D80" s="48"/>
      <c r="E80" s="48">
        <v>1</v>
      </c>
      <c r="F80" s="48" t="s">
        <v>1016</v>
      </c>
      <c r="G80" s="48" t="s">
        <v>1020</v>
      </c>
      <c r="H80" s="49" t="s">
        <v>501</v>
      </c>
      <c r="I80" s="48"/>
      <c r="J80" s="48"/>
      <c r="K80" s="50"/>
      <c r="L80" s="50"/>
      <c r="M80" s="48"/>
      <c r="N80" s="51">
        <v>100066666666667</v>
      </c>
      <c r="O80" s="51">
        <v>100066666666667</v>
      </c>
      <c r="P80" s="50"/>
      <c r="Q80" s="48"/>
      <c r="R80" s="52">
        <v>374166666666667</v>
      </c>
      <c r="S80" s="53">
        <v>899333333333333</v>
      </c>
      <c r="T80" s="54">
        <v>369506666666667</v>
      </c>
      <c r="U80" s="59">
        <v>899</v>
      </c>
      <c r="V80" s="59" t="s">
        <v>2275</v>
      </c>
      <c r="W80" s="59">
        <v>0</v>
      </c>
      <c r="X80" s="60" t="s">
        <v>1520</v>
      </c>
      <c r="Y80" s="60">
        <v>0</v>
      </c>
      <c r="Z80" s="59">
        <v>0</v>
      </c>
      <c r="AA80" s="60">
        <v>0</v>
      </c>
      <c r="AB80" s="61">
        <v>0</v>
      </c>
      <c r="AC80" s="59" t="s">
        <v>1395</v>
      </c>
      <c r="AD80" s="63">
        <v>998666666666667</v>
      </c>
      <c r="AE80" s="60"/>
      <c r="AF80" s="60"/>
      <c r="AG80" s="63"/>
      <c r="AH80" s="63"/>
      <c r="AI80" s="63"/>
      <c r="AJ80" s="63"/>
      <c r="AK80" s="80" t="s">
        <v>1469</v>
      </c>
      <c r="AL80" s="60">
        <v>0</v>
      </c>
      <c r="AM80" s="63"/>
      <c r="AN80" s="60">
        <v>0</v>
      </c>
      <c r="AO80" s="63"/>
      <c r="AP80" s="60"/>
      <c r="AQ80" s="63"/>
      <c r="AR80" s="63"/>
      <c r="AS80" s="63"/>
      <c r="AT80" s="63"/>
      <c r="AU80" s="59">
        <v>0</v>
      </c>
      <c r="AV80" s="60">
        <v>0</v>
      </c>
      <c r="AW80" s="63"/>
      <c r="AX80" s="63"/>
      <c r="AY80" s="63"/>
      <c r="AZ80" s="63"/>
      <c r="BA80" s="63">
        <v>0</v>
      </c>
      <c r="BB80" s="59">
        <v>0</v>
      </c>
      <c r="BC80" s="59">
        <v>1</v>
      </c>
      <c r="BD80" s="59" t="s">
        <v>1419</v>
      </c>
      <c r="BE80" s="60"/>
      <c r="BF80" s="60">
        <v>6</v>
      </c>
      <c r="BG80" s="60" t="s">
        <v>1552</v>
      </c>
      <c r="BH80" s="60" t="s">
        <v>1552</v>
      </c>
      <c r="BI80" s="59" t="s">
        <v>1674</v>
      </c>
      <c r="BJ80" s="60">
        <v>0</v>
      </c>
      <c r="BK80" s="60"/>
      <c r="BL80" s="60"/>
      <c r="BM80" s="63"/>
      <c r="BN80" s="59">
        <v>0</v>
      </c>
      <c r="BO80" s="63"/>
      <c r="BP80" s="60"/>
      <c r="BQ80" s="60">
        <v>0</v>
      </c>
      <c r="BR80" s="60">
        <v>0</v>
      </c>
      <c r="BS80" s="63"/>
      <c r="BT80" s="60">
        <v>0</v>
      </c>
      <c r="BU80" s="63"/>
      <c r="BV80" s="63"/>
      <c r="BW80" s="60"/>
      <c r="BX80" s="63"/>
      <c r="BY80" s="63"/>
      <c r="BZ80" s="59">
        <v>102</v>
      </c>
      <c r="CA80" s="63"/>
      <c r="CB80" s="63"/>
      <c r="CC80" s="63"/>
      <c r="CD80" s="63"/>
      <c r="CE80" s="63"/>
      <c r="CF80" s="63"/>
      <c r="CG80" s="60"/>
      <c r="CH80" s="63"/>
      <c r="CI80" s="63"/>
      <c r="CJ80" s="63"/>
      <c r="CK80" s="63"/>
      <c r="CL80" s="63"/>
      <c r="CM80" s="63"/>
      <c r="CN80" s="59" t="s">
        <v>1806</v>
      </c>
      <c r="CO80" s="59">
        <v>0</v>
      </c>
      <c r="CP80" s="61"/>
      <c r="CQ80" s="63"/>
      <c r="CR80" s="59">
        <v>0</v>
      </c>
      <c r="CS80" s="63"/>
      <c r="CT80" s="63"/>
      <c r="CU80" s="59">
        <v>0</v>
      </c>
      <c r="CV80" s="63"/>
      <c r="CW80" s="63"/>
      <c r="CX80" s="60"/>
      <c r="CY80" s="59">
        <v>0</v>
      </c>
      <c r="CZ80" s="63"/>
      <c r="DA80" s="60"/>
      <c r="DB80" s="60"/>
      <c r="DC80" s="60"/>
      <c r="DD80" s="60"/>
      <c r="DE80" s="63"/>
      <c r="DF80" s="59">
        <v>0</v>
      </c>
      <c r="DG80" s="59">
        <v>0</v>
      </c>
      <c r="DH80" s="30">
        <v>0</v>
      </c>
      <c r="DI80" s="25"/>
      <c r="DJ80" s="25"/>
      <c r="DK80" s="25"/>
      <c r="DL80" s="25"/>
      <c r="DM80" s="23"/>
      <c r="DN80" s="25"/>
      <c r="DO80" s="25"/>
      <c r="DP80" s="27"/>
      <c r="DQ80" s="26"/>
      <c r="DR80" s="26"/>
      <c r="DS80" s="26"/>
      <c r="DT80" s="26"/>
      <c r="DU80" s="24"/>
      <c r="DV80" s="24"/>
      <c r="DW80" s="25"/>
      <c r="DX80" s="24"/>
      <c r="DY80" s="25"/>
      <c r="DZ80" s="24"/>
      <c r="EA80" s="25"/>
      <c r="EB80" s="25"/>
      <c r="EC80" s="25"/>
      <c r="ED80" s="26"/>
      <c r="EE80" s="26"/>
      <c r="EF80" s="24"/>
      <c r="EG80" s="25"/>
      <c r="EH80" s="26"/>
      <c r="EI80" s="25"/>
      <c r="EJ80" s="25"/>
      <c r="EK80" s="25"/>
      <c r="EL80" s="26"/>
      <c r="EM80" s="26"/>
      <c r="EN80" s="25"/>
      <c r="EO80" s="25"/>
      <c r="EP80" s="25"/>
      <c r="EQ80" s="25"/>
      <c r="ER80" s="25"/>
      <c r="ES80" s="26"/>
      <c r="ET80" s="26"/>
      <c r="EU80" s="25"/>
      <c r="EV80" s="27"/>
      <c r="EW80" s="27"/>
      <c r="EX80" s="27"/>
      <c r="EY80" s="27"/>
      <c r="EZ80" s="27"/>
      <c r="FA80" s="27"/>
      <c r="FB80" s="27"/>
      <c r="FC80" s="27"/>
      <c r="FD80" s="27"/>
      <c r="FE80" s="27"/>
      <c r="FF80" s="27"/>
      <c r="FG80" s="27"/>
      <c r="FH80" s="27"/>
      <c r="FI80" s="27"/>
      <c r="FJ80" s="27"/>
      <c r="FK80" s="27"/>
      <c r="FL80" s="27"/>
      <c r="FM80" s="27"/>
      <c r="FN80" s="38"/>
      <c r="FO80" s="38"/>
      <c r="FP80" s="38"/>
      <c r="FQ80" s="38"/>
      <c r="FR80" s="38"/>
      <c r="FS80" s="38"/>
    </row>
    <row r="81" spans="1:175" s="33" customFormat="1" ht="14.25" customHeight="1">
      <c r="A81" s="48" t="s">
        <v>1022</v>
      </c>
      <c r="B81" s="48" t="s">
        <v>646</v>
      </c>
      <c r="C81" s="48"/>
      <c r="D81" s="48"/>
      <c r="E81" s="48">
        <v>1</v>
      </c>
      <c r="F81" s="48" t="s">
        <v>1023</v>
      </c>
      <c r="G81" s="48" t="s">
        <v>1024</v>
      </c>
      <c r="H81" s="49" t="s">
        <v>1008</v>
      </c>
      <c r="I81" s="48"/>
      <c r="J81" s="48"/>
      <c r="K81" s="50"/>
      <c r="L81" s="50"/>
      <c r="M81" s="48"/>
      <c r="N81" s="51">
        <v>99</v>
      </c>
      <c r="O81" s="51">
        <v>99.999999999999986</v>
      </c>
      <c r="P81" s="50"/>
      <c r="Q81" s="48"/>
      <c r="R81" s="52" t="e">
        <v>#DIV/0!</v>
      </c>
      <c r="S81" s="53">
        <v>37</v>
      </c>
      <c r="T81" s="54" t="s">
        <v>2070</v>
      </c>
      <c r="U81" s="59">
        <v>39</v>
      </c>
      <c r="V81" s="59" t="s">
        <v>2276</v>
      </c>
      <c r="W81" s="59" t="s">
        <v>2071</v>
      </c>
      <c r="X81" s="60" t="s">
        <v>1520</v>
      </c>
      <c r="Y81" s="60" t="s">
        <v>2072</v>
      </c>
      <c r="Z81" s="59" t="s">
        <v>1674</v>
      </c>
      <c r="AA81" s="60" t="s">
        <v>1674</v>
      </c>
      <c r="AB81" s="61">
        <v>0</v>
      </c>
      <c r="AC81" s="59" t="s">
        <v>1579</v>
      </c>
      <c r="AD81" s="63" t="s">
        <v>1579</v>
      </c>
      <c r="AE81" s="60"/>
      <c r="AF81" s="60"/>
      <c r="AG81" s="63"/>
      <c r="AH81" s="63"/>
      <c r="AI81" s="63"/>
      <c r="AJ81" s="63"/>
      <c r="AK81" s="59" t="s">
        <v>2073</v>
      </c>
      <c r="AL81" s="60" t="s">
        <v>1596</v>
      </c>
      <c r="AM81" s="63"/>
      <c r="AN81" s="60" t="s">
        <v>1596</v>
      </c>
      <c r="AO81" s="63"/>
      <c r="AP81" s="60"/>
      <c r="AQ81" s="63"/>
      <c r="AR81" s="63"/>
      <c r="AS81" s="63"/>
      <c r="AT81" s="63"/>
      <c r="AU81" s="59">
        <v>1</v>
      </c>
      <c r="AV81" s="60" t="s">
        <v>1408</v>
      </c>
      <c r="AW81" s="63"/>
      <c r="AX81" s="63"/>
      <c r="AY81" s="63"/>
      <c r="AZ81" s="63"/>
      <c r="BA81" s="63">
        <v>0</v>
      </c>
      <c r="BB81" s="59" t="s">
        <v>1591</v>
      </c>
      <c r="BC81" s="59">
        <v>15</v>
      </c>
      <c r="BD81" s="59" t="s">
        <v>1674</v>
      </c>
      <c r="BE81" s="60">
        <v>25</v>
      </c>
      <c r="BF81" s="60">
        <v>20</v>
      </c>
      <c r="BG81" s="60">
        <v>250</v>
      </c>
      <c r="BH81" s="60">
        <v>14</v>
      </c>
      <c r="BI81" s="59" t="s">
        <v>1674</v>
      </c>
      <c r="BJ81" s="60" t="s">
        <v>1677</v>
      </c>
      <c r="BK81" s="60"/>
      <c r="BL81" s="60"/>
      <c r="BM81" s="63"/>
      <c r="BN81" s="59">
        <v>0</v>
      </c>
      <c r="BO81" s="63"/>
      <c r="BP81" s="60"/>
      <c r="BQ81" s="60"/>
      <c r="BR81" s="60"/>
      <c r="BS81" s="63"/>
      <c r="BT81" s="60"/>
      <c r="BU81" s="63"/>
      <c r="BV81" s="63"/>
      <c r="BW81" s="60"/>
      <c r="BX81" s="63"/>
      <c r="BY81" s="63"/>
      <c r="BZ81" s="59">
        <v>0</v>
      </c>
      <c r="CA81" s="63"/>
      <c r="CB81" s="63"/>
      <c r="CC81" s="63"/>
      <c r="CD81" s="63"/>
      <c r="CE81" s="63"/>
      <c r="CF81" s="63"/>
      <c r="CG81" s="60"/>
      <c r="CH81" s="63"/>
      <c r="CI81" s="63"/>
      <c r="CJ81" s="63"/>
      <c r="CK81" s="63"/>
      <c r="CL81" s="63"/>
      <c r="CM81" s="63"/>
      <c r="CN81" s="59" t="s">
        <v>1551</v>
      </c>
      <c r="CO81" s="59" t="s">
        <v>1992</v>
      </c>
      <c r="CP81" s="61"/>
      <c r="CQ81" s="63"/>
      <c r="CR81" s="59" t="s">
        <v>1580</v>
      </c>
      <c r="CS81" s="63"/>
      <c r="CT81" s="63"/>
      <c r="CU81" s="59" t="s">
        <v>2074</v>
      </c>
      <c r="CV81" s="63"/>
      <c r="CW81" s="63"/>
      <c r="CX81" s="63" t="s">
        <v>2074</v>
      </c>
      <c r="CY81" s="59">
        <v>3</v>
      </c>
      <c r="CZ81" s="63"/>
      <c r="DA81" s="63">
        <v>3</v>
      </c>
      <c r="DB81" s="63">
        <v>0</v>
      </c>
      <c r="DC81" s="63">
        <v>3</v>
      </c>
      <c r="DD81" s="63">
        <v>3</v>
      </c>
      <c r="DE81" s="63"/>
      <c r="DF81" s="59">
        <v>0</v>
      </c>
      <c r="DG81" s="59" t="s">
        <v>1577</v>
      </c>
      <c r="DH81" s="30" t="s">
        <v>1577</v>
      </c>
      <c r="DI81" s="25"/>
      <c r="DJ81" s="25"/>
      <c r="DK81" s="25"/>
      <c r="DL81" s="25"/>
      <c r="DM81" s="23"/>
      <c r="DN81" s="25"/>
      <c r="DO81" s="25"/>
      <c r="DP81" s="27"/>
      <c r="DQ81" s="26"/>
      <c r="DR81" s="26"/>
      <c r="DS81" s="26"/>
      <c r="DT81" s="26"/>
      <c r="DU81" s="24"/>
      <c r="DV81" s="24"/>
      <c r="DW81" s="25"/>
      <c r="DX81" s="24"/>
      <c r="DY81" s="25"/>
      <c r="DZ81" s="24"/>
      <c r="EA81" s="25"/>
      <c r="EB81" s="25"/>
      <c r="EC81" s="25"/>
      <c r="ED81" s="26"/>
      <c r="EE81" s="26"/>
      <c r="EF81" s="24"/>
      <c r="EG81" s="25"/>
      <c r="EH81" s="26"/>
      <c r="EI81" s="25"/>
      <c r="EJ81" s="25"/>
      <c r="EK81" s="25"/>
      <c r="EL81" s="26"/>
      <c r="EM81" s="26"/>
      <c r="EN81" s="25"/>
      <c r="EO81" s="25"/>
      <c r="EP81" s="25"/>
      <c r="EQ81" s="25"/>
      <c r="ER81" s="25"/>
      <c r="ES81" s="26"/>
      <c r="ET81" s="26"/>
      <c r="EU81" s="25"/>
      <c r="EV81" s="27"/>
      <c r="EW81" s="27"/>
      <c r="EX81" s="27"/>
      <c r="EY81" s="27"/>
      <c r="EZ81" s="27"/>
      <c r="FA81" s="27"/>
      <c r="FB81" s="27"/>
      <c r="FC81" s="27"/>
      <c r="FD81" s="27"/>
      <c r="FE81" s="27"/>
      <c r="FF81" s="27"/>
      <c r="FG81" s="27"/>
      <c r="FH81" s="27"/>
      <c r="FI81" s="27"/>
      <c r="FJ81" s="27"/>
      <c r="FK81" s="27"/>
      <c r="FL81" s="27"/>
      <c r="FM81" s="27"/>
      <c r="FN81" s="38"/>
      <c r="FO81" s="38"/>
      <c r="FP81" s="38"/>
      <c r="FQ81" s="38"/>
      <c r="FR81" s="38"/>
      <c r="FS81" s="38"/>
    </row>
    <row r="82" spans="1:175" s="33" customFormat="1" ht="14.25" customHeight="1">
      <c r="A82" s="48" t="s">
        <v>1027</v>
      </c>
      <c r="B82" s="48" t="s">
        <v>646</v>
      </c>
      <c r="C82" s="48"/>
      <c r="D82" s="48"/>
      <c r="E82" s="48">
        <v>1</v>
      </c>
      <c r="F82" s="48" t="s">
        <v>1028</v>
      </c>
      <c r="G82" s="48" t="s">
        <v>1031</v>
      </c>
      <c r="H82" s="49" t="s">
        <v>1029</v>
      </c>
      <c r="I82" s="48"/>
      <c r="J82" s="48"/>
      <c r="K82" s="50"/>
      <c r="L82" s="50"/>
      <c r="M82" s="48"/>
      <c r="N82" s="51">
        <v>100</v>
      </c>
      <c r="O82" s="51">
        <v>100</v>
      </c>
      <c r="P82" s="50"/>
      <c r="Q82" s="48"/>
      <c r="R82" s="52" t="e">
        <v>#DIV/0!</v>
      </c>
      <c r="S82" s="53">
        <v>406</v>
      </c>
      <c r="T82" s="54" t="s">
        <v>2075</v>
      </c>
      <c r="U82" s="59">
        <v>403</v>
      </c>
      <c r="V82" s="59" t="s">
        <v>2277</v>
      </c>
      <c r="W82" s="59">
        <v>2</v>
      </c>
      <c r="X82" s="60" t="s">
        <v>1520</v>
      </c>
      <c r="Y82" s="60">
        <v>2432</v>
      </c>
      <c r="Z82" s="59" t="s">
        <v>2076</v>
      </c>
      <c r="AA82" s="60" t="s">
        <v>2076</v>
      </c>
      <c r="AB82" s="61">
        <v>0</v>
      </c>
      <c r="AC82" s="59" t="s">
        <v>2030</v>
      </c>
      <c r="AD82" s="63" t="s">
        <v>2030</v>
      </c>
      <c r="AE82" s="60"/>
      <c r="AF82" s="60"/>
      <c r="AG82" s="63"/>
      <c r="AH82" s="63"/>
      <c r="AI82" s="63"/>
      <c r="AJ82" s="63"/>
      <c r="AK82" s="80" t="s">
        <v>2077</v>
      </c>
      <c r="AL82" s="60" t="s">
        <v>2078</v>
      </c>
      <c r="AM82" s="63"/>
      <c r="AN82" s="60" t="s">
        <v>2078</v>
      </c>
      <c r="AO82" s="63"/>
      <c r="AP82" s="60"/>
      <c r="AQ82" s="63"/>
      <c r="AR82" s="63"/>
      <c r="AS82" s="63"/>
      <c r="AT82" s="63"/>
      <c r="AU82" s="59" t="s">
        <v>1461</v>
      </c>
      <c r="AV82" s="60" t="s">
        <v>1461</v>
      </c>
      <c r="AW82" s="63"/>
      <c r="AX82" s="63"/>
      <c r="AY82" s="63"/>
      <c r="AZ82" s="63"/>
      <c r="BA82" s="63">
        <v>0</v>
      </c>
      <c r="BB82" s="59" t="s">
        <v>1847</v>
      </c>
      <c r="BC82" s="59">
        <v>219</v>
      </c>
      <c r="BD82" s="59" t="s">
        <v>1678</v>
      </c>
      <c r="BE82" s="60"/>
      <c r="BF82" s="60">
        <v>191</v>
      </c>
      <c r="BG82" s="60"/>
      <c r="BH82" s="60"/>
      <c r="BI82" s="59" t="s">
        <v>1425</v>
      </c>
      <c r="BJ82" s="60"/>
      <c r="BK82" s="60"/>
      <c r="BL82" s="60"/>
      <c r="BM82" s="63"/>
      <c r="BN82" s="59">
        <v>0</v>
      </c>
      <c r="BO82" s="63"/>
      <c r="BP82" s="60"/>
      <c r="BQ82" s="60">
        <v>0</v>
      </c>
      <c r="BR82" s="60"/>
      <c r="BS82" s="63"/>
      <c r="BT82" s="60"/>
      <c r="BU82" s="63"/>
      <c r="BV82" s="63"/>
      <c r="BW82" s="60"/>
      <c r="BX82" s="63"/>
      <c r="BY82" s="63"/>
      <c r="BZ82" s="59">
        <v>0</v>
      </c>
      <c r="CA82" s="63"/>
      <c r="CB82" s="63"/>
      <c r="CC82" s="63"/>
      <c r="CD82" s="63"/>
      <c r="CE82" s="63"/>
      <c r="CF82" s="63"/>
      <c r="CG82" s="60"/>
      <c r="CH82" s="63"/>
      <c r="CI82" s="63"/>
      <c r="CJ82" s="63"/>
      <c r="CK82" s="63"/>
      <c r="CL82" s="63"/>
      <c r="CM82" s="63"/>
      <c r="CN82" s="59" t="s">
        <v>1695</v>
      </c>
      <c r="CO82" s="59" t="s">
        <v>1677</v>
      </c>
      <c r="CP82" s="61"/>
      <c r="CQ82" s="63"/>
      <c r="CR82" s="59" t="s">
        <v>1466</v>
      </c>
      <c r="CS82" s="63"/>
      <c r="CT82" s="63"/>
      <c r="CU82" s="59" t="s">
        <v>2079</v>
      </c>
      <c r="CV82" s="63"/>
      <c r="CW82" s="63"/>
      <c r="CX82" s="63"/>
      <c r="CY82" s="59">
        <v>0</v>
      </c>
      <c r="CZ82" s="63"/>
      <c r="DA82" s="63"/>
      <c r="DB82" s="63"/>
      <c r="DC82" s="63"/>
      <c r="DD82" s="63"/>
      <c r="DE82" s="63"/>
      <c r="DF82" s="59">
        <v>0</v>
      </c>
      <c r="DG82" s="59">
        <v>0</v>
      </c>
      <c r="DH82" s="30">
        <v>0</v>
      </c>
      <c r="DI82" s="25"/>
      <c r="DJ82" s="25"/>
      <c r="DK82" s="25"/>
      <c r="DL82" s="25"/>
      <c r="DM82" s="23"/>
      <c r="DN82" s="25"/>
      <c r="DO82" s="25"/>
      <c r="DP82" s="27"/>
      <c r="DQ82" s="26"/>
      <c r="DR82" s="26"/>
      <c r="DS82" s="26"/>
      <c r="DT82" s="26"/>
      <c r="DU82" s="24"/>
      <c r="DV82" s="24"/>
      <c r="DW82" s="25"/>
      <c r="DX82" s="24"/>
      <c r="DY82" s="25"/>
      <c r="DZ82" s="24"/>
      <c r="EA82" s="25"/>
      <c r="EB82" s="25"/>
      <c r="EC82" s="25"/>
      <c r="ED82" s="26"/>
      <c r="EE82" s="26"/>
      <c r="EF82" s="24"/>
      <c r="EG82" s="25"/>
      <c r="EH82" s="26"/>
      <c r="EI82" s="25"/>
      <c r="EJ82" s="25"/>
      <c r="EK82" s="25"/>
      <c r="EL82" s="26"/>
      <c r="EM82" s="26"/>
      <c r="EN82" s="25"/>
      <c r="EO82" s="25"/>
      <c r="EP82" s="25"/>
      <c r="EQ82" s="25"/>
      <c r="ER82" s="25"/>
      <c r="ES82" s="26"/>
      <c r="ET82" s="26"/>
      <c r="EU82" s="25"/>
      <c r="EV82" s="27"/>
      <c r="EW82" s="27"/>
      <c r="EX82" s="27"/>
      <c r="EY82" s="27"/>
      <c r="EZ82" s="27"/>
      <c r="FA82" s="27"/>
      <c r="FB82" s="27"/>
      <c r="FC82" s="27"/>
      <c r="FD82" s="27"/>
      <c r="FE82" s="27"/>
      <c r="FF82" s="27"/>
      <c r="FG82" s="27"/>
      <c r="FH82" s="27"/>
      <c r="FI82" s="27"/>
      <c r="FJ82" s="27"/>
      <c r="FK82" s="27"/>
      <c r="FL82" s="27"/>
      <c r="FM82" s="27"/>
      <c r="FN82" s="38"/>
      <c r="FO82" s="38"/>
      <c r="FP82" s="38"/>
      <c r="FQ82" s="38"/>
      <c r="FR82" s="38"/>
      <c r="FS82" s="38"/>
    </row>
    <row r="83" spans="1:175" s="33" customFormat="1" ht="14.25" customHeight="1">
      <c r="A83" s="48" t="s">
        <v>1032</v>
      </c>
      <c r="B83" s="48" t="s">
        <v>646</v>
      </c>
      <c r="C83" s="48"/>
      <c r="D83" s="48"/>
      <c r="E83" s="48">
        <v>1</v>
      </c>
      <c r="F83" s="48" t="s">
        <v>1033</v>
      </c>
      <c r="G83" s="48" t="s">
        <v>1034</v>
      </c>
      <c r="H83" s="49"/>
      <c r="I83" s="48"/>
      <c r="J83" s="48"/>
      <c r="K83" s="50"/>
      <c r="L83" s="50"/>
      <c r="M83" s="48"/>
      <c r="N83" s="51">
        <v>100</v>
      </c>
      <c r="O83" s="51">
        <v>100</v>
      </c>
      <c r="P83" s="50"/>
      <c r="Q83" s="48"/>
      <c r="R83" s="52">
        <v>0</v>
      </c>
      <c r="S83" s="53">
        <v>0</v>
      </c>
      <c r="T83" s="54">
        <v>0</v>
      </c>
      <c r="U83" s="72">
        <v>0</v>
      </c>
      <c r="V83" s="72" t="s">
        <v>1469</v>
      </c>
      <c r="W83" s="72">
        <v>1</v>
      </c>
      <c r="X83" s="60" t="s">
        <v>1520</v>
      </c>
      <c r="Y83" s="60">
        <v>0</v>
      </c>
      <c r="Z83" s="72">
        <v>0</v>
      </c>
      <c r="AA83" s="60">
        <v>0</v>
      </c>
      <c r="AB83" s="61">
        <v>0</v>
      </c>
      <c r="AC83" s="72">
        <v>0</v>
      </c>
      <c r="AD83" s="63">
        <v>0</v>
      </c>
      <c r="AE83" s="60"/>
      <c r="AF83" s="60"/>
      <c r="AG83" s="63"/>
      <c r="AH83" s="63"/>
      <c r="AI83" s="63"/>
      <c r="AJ83" s="63"/>
      <c r="AK83" s="79">
        <v>0</v>
      </c>
      <c r="AL83" s="60">
        <v>0</v>
      </c>
      <c r="AM83" s="63"/>
      <c r="AN83" s="60">
        <v>0</v>
      </c>
      <c r="AO83" s="63"/>
      <c r="AP83" s="60"/>
      <c r="AQ83" s="63"/>
      <c r="AR83" s="63"/>
      <c r="AS83" s="63"/>
      <c r="AT83" s="63"/>
      <c r="AU83" s="72">
        <v>0</v>
      </c>
      <c r="AV83" s="60">
        <v>0</v>
      </c>
      <c r="AW83" s="63"/>
      <c r="AX83" s="63"/>
      <c r="AY83" s="63"/>
      <c r="AZ83" s="63"/>
      <c r="BA83" s="63">
        <v>0</v>
      </c>
      <c r="BB83" s="72">
        <v>99</v>
      </c>
      <c r="BC83" s="72">
        <v>150</v>
      </c>
      <c r="BD83" s="72" t="s">
        <v>1542</v>
      </c>
      <c r="BE83" s="60">
        <v>0</v>
      </c>
      <c r="BF83" s="60">
        <v>70</v>
      </c>
      <c r="BG83" s="60">
        <v>4</v>
      </c>
      <c r="BH83" s="60">
        <v>38758</v>
      </c>
      <c r="BI83" s="72">
        <v>0</v>
      </c>
      <c r="BJ83" s="60">
        <v>0</v>
      </c>
      <c r="BK83" s="60"/>
      <c r="BL83" s="60"/>
      <c r="BM83" s="63"/>
      <c r="BN83" s="72" t="s">
        <v>1469</v>
      </c>
      <c r="BO83" s="63">
        <v>0</v>
      </c>
      <c r="BP83" s="60"/>
      <c r="BQ83" s="60">
        <v>0</v>
      </c>
      <c r="BR83" s="60"/>
      <c r="BS83" s="63">
        <v>0</v>
      </c>
      <c r="BT83" s="60">
        <v>0</v>
      </c>
      <c r="BU83" s="63"/>
      <c r="BV83" s="63"/>
      <c r="BW83" s="60"/>
      <c r="BX83" s="63"/>
      <c r="BY83" s="63"/>
      <c r="BZ83" s="72">
        <v>0</v>
      </c>
      <c r="CA83" s="63"/>
      <c r="CB83" s="60">
        <v>0</v>
      </c>
      <c r="CC83" s="63"/>
      <c r="CD83" s="63"/>
      <c r="CE83" s="63"/>
      <c r="CF83" s="63"/>
      <c r="CG83" s="60"/>
      <c r="CH83" s="63"/>
      <c r="CI83" s="63"/>
      <c r="CJ83" s="63"/>
      <c r="CK83" s="63"/>
      <c r="CL83" s="63"/>
      <c r="CM83" s="63"/>
      <c r="CN83" s="72">
        <v>0</v>
      </c>
      <c r="CO83" s="72">
        <v>0</v>
      </c>
      <c r="CP83" s="61"/>
      <c r="CQ83" s="63"/>
      <c r="CR83" s="72">
        <v>0</v>
      </c>
      <c r="CS83" s="63"/>
      <c r="CT83" s="63"/>
      <c r="CU83" s="72">
        <v>0</v>
      </c>
      <c r="CV83" s="63"/>
      <c r="CW83" s="63"/>
      <c r="CX83" s="63">
        <v>0</v>
      </c>
      <c r="CY83" s="72">
        <v>0</v>
      </c>
      <c r="CZ83" s="63"/>
      <c r="DA83" s="63">
        <v>0</v>
      </c>
      <c r="DB83" s="63">
        <v>0</v>
      </c>
      <c r="DC83" s="63">
        <v>0</v>
      </c>
      <c r="DD83" s="63">
        <v>0</v>
      </c>
      <c r="DE83" s="63">
        <v>0</v>
      </c>
      <c r="DF83" s="72">
        <v>0</v>
      </c>
      <c r="DG83" s="72">
        <v>0</v>
      </c>
      <c r="DH83" s="30">
        <v>0</v>
      </c>
      <c r="DI83" s="25"/>
      <c r="DJ83" s="25"/>
      <c r="DK83" s="25"/>
      <c r="DL83" s="25"/>
      <c r="DM83" s="23"/>
      <c r="DN83" s="25"/>
      <c r="DO83" s="25"/>
      <c r="DP83" s="27"/>
      <c r="DQ83" s="26"/>
      <c r="DR83" s="26"/>
      <c r="DS83" s="26"/>
      <c r="DT83" s="26"/>
      <c r="DU83" s="24"/>
      <c r="DV83" s="24"/>
      <c r="DW83" s="25"/>
      <c r="DX83" s="24"/>
      <c r="DY83" s="25"/>
      <c r="DZ83" s="24"/>
      <c r="EA83" s="25"/>
      <c r="EB83" s="25"/>
      <c r="EC83" s="25"/>
      <c r="ED83" s="26"/>
      <c r="EE83" s="26"/>
      <c r="EF83" s="24"/>
      <c r="EG83" s="25"/>
      <c r="EH83" s="26"/>
      <c r="EI83" s="25"/>
      <c r="EJ83" s="25"/>
      <c r="EK83" s="25"/>
      <c r="EL83" s="26"/>
      <c r="EM83" s="26"/>
      <c r="EN83" s="25"/>
      <c r="EO83" s="25"/>
      <c r="EP83" s="25"/>
      <c r="EQ83" s="25"/>
      <c r="ER83" s="25"/>
      <c r="ES83" s="26"/>
      <c r="ET83" s="26"/>
      <c r="EU83" s="25"/>
      <c r="EV83" s="27"/>
      <c r="EW83" s="27"/>
      <c r="EX83" s="27"/>
      <c r="EY83" s="27"/>
      <c r="EZ83" s="27"/>
      <c r="FA83" s="27"/>
      <c r="FB83" s="27"/>
      <c r="FC83" s="27"/>
      <c r="FD83" s="27"/>
      <c r="FE83" s="27"/>
      <c r="FF83" s="27"/>
      <c r="FG83" s="27"/>
      <c r="FH83" s="27"/>
      <c r="FI83" s="27"/>
      <c r="FJ83" s="27"/>
      <c r="FK83" s="27"/>
      <c r="FL83" s="27"/>
      <c r="FM83" s="27"/>
      <c r="FN83" s="38"/>
      <c r="FO83" s="38"/>
      <c r="FP83" s="38"/>
      <c r="FQ83" s="38"/>
      <c r="FR83" s="38"/>
      <c r="FS83" s="38"/>
    </row>
    <row r="84" spans="1:175" s="33" customFormat="1" ht="14.25" customHeight="1">
      <c r="A84" s="48" t="s">
        <v>1037</v>
      </c>
      <c r="B84" s="48" t="s">
        <v>646</v>
      </c>
      <c r="C84" s="48"/>
      <c r="D84" s="48"/>
      <c r="E84" s="48">
        <v>1</v>
      </c>
      <c r="F84" s="48" t="s">
        <v>1038</v>
      </c>
      <c r="G84" s="48" t="s">
        <v>1039</v>
      </c>
      <c r="H84" s="49" t="s">
        <v>1040</v>
      </c>
      <c r="I84" s="48"/>
      <c r="J84" s="48"/>
      <c r="K84" s="50"/>
      <c r="L84" s="50"/>
      <c r="M84" s="48"/>
      <c r="N84" s="51" t="s">
        <v>1626</v>
      </c>
      <c r="O84" s="51">
        <v>99.999999999999986</v>
      </c>
      <c r="P84" s="50"/>
      <c r="Q84" s="48"/>
      <c r="R84" s="52">
        <v>273</v>
      </c>
      <c r="S84" s="53">
        <v>122</v>
      </c>
      <c r="T84" s="54" t="s">
        <v>2080</v>
      </c>
      <c r="U84" s="59">
        <v>120</v>
      </c>
      <c r="V84" s="59" t="s">
        <v>2278</v>
      </c>
      <c r="W84" s="59">
        <v>57</v>
      </c>
      <c r="X84" s="60" t="s">
        <v>1520</v>
      </c>
      <c r="Y84" s="60">
        <v>1376</v>
      </c>
      <c r="Z84" s="59" t="s">
        <v>2037</v>
      </c>
      <c r="AA84" s="60" t="s">
        <v>2037</v>
      </c>
      <c r="AB84" s="61">
        <v>0</v>
      </c>
      <c r="AC84" s="59" t="s">
        <v>1684</v>
      </c>
      <c r="AD84" s="63" t="s">
        <v>1684</v>
      </c>
      <c r="AE84" s="60"/>
      <c r="AF84" s="60"/>
      <c r="AG84" s="63"/>
      <c r="AH84" s="63"/>
      <c r="AI84" s="63"/>
      <c r="AJ84" s="63"/>
      <c r="AK84" s="80" t="s">
        <v>1398</v>
      </c>
      <c r="AL84" s="60" t="s">
        <v>2081</v>
      </c>
      <c r="AM84" s="63"/>
      <c r="AN84" s="60" t="s">
        <v>2082</v>
      </c>
      <c r="AO84" s="63"/>
      <c r="AP84" s="60"/>
      <c r="AQ84" s="63"/>
      <c r="AR84" s="63"/>
      <c r="AS84" s="63"/>
      <c r="AT84" s="63"/>
      <c r="AU84" s="59" t="s">
        <v>1542</v>
      </c>
      <c r="AV84" s="60" t="s">
        <v>1542</v>
      </c>
      <c r="AW84" s="63"/>
      <c r="AX84" s="63"/>
      <c r="AY84" s="63"/>
      <c r="AZ84" s="63"/>
      <c r="BA84" s="63">
        <v>0</v>
      </c>
      <c r="BB84" s="59" t="s">
        <v>2083</v>
      </c>
      <c r="BC84" s="59">
        <v>42</v>
      </c>
      <c r="BD84" s="59" t="s">
        <v>2084</v>
      </c>
      <c r="BE84" s="60"/>
      <c r="BF84" s="60">
        <v>77</v>
      </c>
      <c r="BG84" s="60" t="s">
        <v>2085</v>
      </c>
      <c r="BH84" s="60" t="s">
        <v>2086</v>
      </c>
      <c r="BI84" s="59" t="s">
        <v>1407</v>
      </c>
      <c r="BJ84" s="60" t="s">
        <v>2087</v>
      </c>
      <c r="BK84" s="60"/>
      <c r="BL84" s="60"/>
      <c r="BM84" s="63"/>
      <c r="BN84" s="59">
        <v>0</v>
      </c>
      <c r="BO84" s="63"/>
      <c r="BP84" s="60"/>
      <c r="BQ84" s="60">
        <v>0</v>
      </c>
      <c r="BR84" s="60">
        <v>0</v>
      </c>
      <c r="BS84" s="63"/>
      <c r="BT84" s="60">
        <v>0</v>
      </c>
      <c r="BU84" s="63"/>
      <c r="BV84" s="63"/>
      <c r="BW84" s="60"/>
      <c r="BX84" s="63"/>
      <c r="BY84" s="63"/>
      <c r="BZ84" s="59">
        <v>0</v>
      </c>
      <c r="CA84" s="63"/>
      <c r="CB84" s="63"/>
      <c r="CC84" s="63"/>
      <c r="CD84" s="63"/>
      <c r="CE84" s="63"/>
      <c r="CF84" s="63"/>
      <c r="CG84" s="60"/>
      <c r="CH84" s="63"/>
      <c r="CI84" s="63"/>
      <c r="CJ84" s="63"/>
      <c r="CK84" s="63"/>
      <c r="CL84" s="63"/>
      <c r="CM84" s="63"/>
      <c r="CN84" s="59" t="s">
        <v>1551</v>
      </c>
      <c r="CO84" s="59" t="s">
        <v>1414</v>
      </c>
      <c r="CP84" s="61"/>
      <c r="CQ84" s="63"/>
      <c r="CR84" s="59">
        <v>2</v>
      </c>
      <c r="CS84" s="63"/>
      <c r="CT84" s="63"/>
      <c r="CU84" s="59" t="s">
        <v>1595</v>
      </c>
      <c r="CV84" s="63"/>
      <c r="CW84" s="63"/>
      <c r="CX84" s="60">
        <v>1235</v>
      </c>
      <c r="CY84" s="59">
        <v>18</v>
      </c>
      <c r="CZ84" s="63"/>
      <c r="DA84" s="63">
        <v>18</v>
      </c>
      <c r="DB84" s="63">
        <v>0</v>
      </c>
      <c r="DC84" s="60">
        <v>18</v>
      </c>
      <c r="DD84" s="60">
        <v>18</v>
      </c>
      <c r="DE84" s="63"/>
      <c r="DF84" s="59">
        <v>0</v>
      </c>
      <c r="DG84" s="59">
        <v>0</v>
      </c>
      <c r="DH84" s="30">
        <v>0</v>
      </c>
      <c r="DI84" s="25"/>
      <c r="DJ84" s="25"/>
      <c r="DK84" s="25"/>
      <c r="DL84" s="25"/>
      <c r="DM84" s="23"/>
      <c r="DN84" s="25"/>
      <c r="DO84" s="25"/>
      <c r="DP84" s="27"/>
      <c r="DQ84" s="26"/>
      <c r="DR84" s="26"/>
      <c r="DS84" s="26"/>
      <c r="DT84" s="26"/>
      <c r="DU84" s="24"/>
      <c r="DV84" s="24"/>
      <c r="DW84" s="25"/>
      <c r="DX84" s="24"/>
      <c r="DY84" s="25"/>
      <c r="DZ84" s="24"/>
      <c r="EA84" s="25"/>
      <c r="EB84" s="25"/>
      <c r="EC84" s="25"/>
      <c r="ED84" s="26"/>
      <c r="EE84" s="26"/>
      <c r="EF84" s="24"/>
      <c r="EG84" s="25"/>
      <c r="EH84" s="26"/>
      <c r="EI84" s="25"/>
      <c r="EJ84" s="25"/>
      <c r="EK84" s="25"/>
      <c r="EL84" s="26"/>
      <c r="EM84" s="26"/>
      <c r="EN84" s="25"/>
      <c r="EO84" s="25"/>
      <c r="EP84" s="25"/>
      <c r="EQ84" s="25"/>
      <c r="ER84" s="25"/>
      <c r="ES84" s="26"/>
      <c r="ET84" s="26"/>
      <c r="EU84" s="25"/>
      <c r="EV84" s="27"/>
      <c r="EW84" s="27"/>
      <c r="EX84" s="27"/>
      <c r="EY84" s="27"/>
      <c r="EZ84" s="27"/>
      <c r="FA84" s="27"/>
      <c r="FB84" s="27"/>
      <c r="FC84" s="27"/>
      <c r="FD84" s="27"/>
      <c r="FE84" s="27"/>
      <c r="FF84" s="27"/>
      <c r="FG84" s="27"/>
      <c r="FH84" s="27"/>
      <c r="FI84" s="27"/>
      <c r="FJ84" s="27"/>
      <c r="FK84" s="27"/>
      <c r="FL84" s="27"/>
      <c r="FM84" s="27"/>
      <c r="FN84" s="38"/>
      <c r="FO84" s="38"/>
      <c r="FP84" s="38"/>
      <c r="FQ84" s="38"/>
      <c r="FR84" s="38"/>
      <c r="FS84" s="38"/>
    </row>
    <row r="85" spans="1:175" s="33" customFormat="1" ht="14.25" customHeight="1">
      <c r="A85" s="48" t="s">
        <v>1045</v>
      </c>
      <c r="B85" s="48" t="s">
        <v>646</v>
      </c>
      <c r="C85" s="48"/>
      <c r="D85" s="48"/>
      <c r="E85" s="48">
        <v>1</v>
      </c>
      <c r="F85" s="48" t="s">
        <v>1046</v>
      </c>
      <c r="G85" s="48" t="s">
        <v>1047</v>
      </c>
      <c r="H85" s="49" t="s">
        <v>1040</v>
      </c>
      <c r="I85" s="48"/>
      <c r="J85" s="48"/>
      <c r="K85" s="50"/>
      <c r="L85" s="50"/>
      <c r="M85" s="48"/>
      <c r="N85" s="51" t="s">
        <v>1891</v>
      </c>
      <c r="O85" s="51" t="s">
        <v>2088</v>
      </c>
      <c r="P85" s="50"/>
      <c r="Q85" s="48"/>
      <c r="R85" s="52" t="e">
        <v>#DIV/0!</v>
      </c>
      <c r="S85" s="53">
        <v>107</v>
      </c>
      <c r="T85" s="54" t="s">
        <v>2089</v>
      </c>
      <c r="U85" s="59">
        <v>95</v>
      </c>
      <c r="V85" s="59" t="s">
        <v>2279</v>
      </c>
      <c r="W85" s="59">
        <v>58</v>
      </c>
      <c r="X85" s="60" t="s">
        <v>1520</v>
      </c>
      <c r="Y85" s="60">
        <v>1712</v>
      </c>
      <c r="Z85" s="59" t="s">
        <v>2090</v>
      </c>
      <c r="AA85" s="60" t="s">
        <v>2090</v>
      </c>
      <c r="AB85" s="61">
        <v>0</v>
      </c>
      <c r="AC85" s="59" t="s">
        <v>1895</v>
      </c>
      <c r="AD85" s="63" t="s">
        <v>1895</v>
      </c>
      <c r="AE85" s="60"/>
      <c r="AF85" s="60"/>
      <c r="AG85" s="63"/>
      <c r="AH85" s="63"/>
      <c r="AI85" s="63"/>
      <c r="AJ85" s="63"/>
      <c r="AK85" s="80" t="s">
        <v>1469</v>
      </c>
      <c r="AL85" s="60" t="s">
        <v>2091</v>
      </c>
      <c r="AM85" s="63"/>
      <c r="AN85" s="60" t="s">
        <v>2091</v>
      </c>
      <c r="AO85" s="63"/>
      <c r="AP85" s="60"/>
      <c r="AQ85" s="63"/>
      <c r="AR85" s="63"/>
      <c r="AS85" s="63"/>
      <c r="AT85" s="63"/>
      <c r="AU85" s="59" t="s">
        <v>2092</v>
      </c>
      <c r="AV85" s="60"/>
      <c r="AW85" s="63"/>
      <c r="AX85" s="63"/>
      <c r="AY85" s="63"/>
      <c r="AZ85" s="63"/>
      <c r="BA85" s="63">
        <v>0</v>
      </c>
      <c r="BB85" s="59" t="s">
        <v>2028</v>
      </c>
      <c r="BC85" s="59">
        <v>83</v>
      </c>
      <c r="BD85" s="59" t="s">
        <v>1778</v>
      </c>
      <c r="BE85" s="60"/>
      <c r="BF85" s="60">
        <v>152</v>
      </c>
      <c r="BG85" s="60">
        <v>274</v>
      </c>
      <c r="BH85" s="60">
        <v>2575</v>
      </c>
      <c r="BI85" s="59" t="s">
        <v>2093</v>
      </c>
      <c r="BJ85" s="60"/>
      <c r="BK85" s="60"/>
      <c r="BL85" s="60"/>
      <c r="BM85" s="63"/>
      <c r="BN85" s="59">
        <v>1</v>
      </c>
      <c r="BO85" s="63"/>
      <c r="BP85" s="60"/>
      <c r="BQ85" s="60">
        <v>0</v>
      </c>
      <c r="BR85" s="60"/>
      <c r="BS85" s="63"/>
      <c r="BT85" s="60"/>
      <c r="BU85" s="63"/>
      <c r="BV85" s="63"/>
      <c r="BW85" s="60"/>
      <c r="BX85" s="63"/>
      <c r="BY85" s="63"/>
      <c r="BZ85" s="59">
        <v>0</v>
      </c>
      <c r="CA85" s="63"/>
      <c r="CB85" s="63"/>
      <c r="CC85" s="63"/>
      <c r="CD85" s="63"/>
      <c r="CE85" s="63"/>
      <c r="CF85" s="63"/>
      <c r="CG85" s="60"/>
      <c r="CH85" s="63"/>
      <c r="CI85" s="63"/>
      <c r="CJ85" s="63"/>
      <c r="CK85" s="63"/>
      <c r="CL85" s="63"/>
      <c r="CM85" s="63"/>
      <c r="CN85" s="59">
        <v>0</v>
      </c>
      <c r="CO85" s="59" t="s">
        <v>1410</v>
      </c>
      <c r="CP85" s="61"/>
      <c r="CQ85" s="63"/>
      <c r="CR85" s="59" t="s">
        <v>1512</v>
      </c>
      <c r="CS85" s="63"/>
      <c r="CT85" s="63"/>
      <c r="CU85" s="59" t="s">
        <v>1427</v>
      </c>
      <c r="CV85" s="63"/>
      <c r="CW85" s="63"/>
      <c r="CX85" s="63"/>
      <c r="CY85" s="59">
        <v>4</v>
      </c>
      <c r="CZ85" s="63"/>
      <c r="DA85" s="63"/>
      <c r="DB85" s="63"/>
      <c r="DC85" s="63"/>
      <c r="DD85" s="63"/>
      <c r="DE85" s="63"/>
      <c r="DF85" s="59">
        <v>0</v>
      </c>
      <c r="DG85" s="59">
        <v>6</v>
      </c>
      <c r="DH85" s="30">
        <v>0</v>
      </c>
      <c r="DI85" s="25"/>
      <c r="DJ85" s="25"/>
      <c r="DK85" s="25"/>
      <c r="DL85" s="25"/>
      <c r="DM85" s="23"/>
      <c r="DN85" s="25"/>
      <c r="DO85" s="25"/>
      <c r="DP85" s="27"/>
      <c r="DQ85" s="26"/>
      <c r="DR85" s="26"/>
      <c r="DS85" s="26"/>
      <c r="DT85" s="26"/>
      <c r="DU85" s="24"/>
      <c r="DV85" s="24"/>
      <c r="DW85" s="25"/>
      <c r="DX85" s="24"/>
      <c r="DY85" s="25"/>
      <c r="DZ85" s="24"/>
      <c r="EA85" s="25"/>
      <c r="EB85" s="25"/>
      <c r="EC85" s="25"/>
      <c r="ED85" s="26"/>
      <c r="EE85" s="26"/>
      <c r="EF85" s="24"/>
      <c r="EG85" s="25"/>
      <c r="EH85" s="26"/>
      <c r="EI85" s="25"/>
      <c r="EJ85" s="25"/>
      <c r="EK85" s="25"/>
      <c r="EL85" s="26"/>
      <c r="EM85" s="26"/>
      <c r="EN85" s="25"/>
      <c r="EO85" s="25"/>
      <c r="EP85" s="25"/>
      <c r="EQ85" s="25"/>
      <c r="ER85" s="25"/>
      <c r="ES85" s="26"/>
      <c r="ET85" s="26"/>
      <c r="EU85" s="25"/>
      <c r="EV85" s="27"/>
      <c r="EW85" s="27"/>
      <c r="EX85" s="27"/>
      <c r="EY85" s="27"/>
      <c r="EZ85" s="27"/>
      <c r="FA85" s="27"/>
      <c r="FB85" s="27"/>
      <c r="FC85" s="27"/>
      <c r="FD85" s="27"/>
      <c r="FE85" s="27"/>
      <c r="FF85" s="27"/>
      <c r="FG85" s="27"/>
      <c r="FH85" s="27"/>
      <c r="FI85" s="27"/>
      <c r="FJ85" s="27"/>
      <c r="FK85" s="27"/>
      <c r="FL85" s="27"/>
      <c r="FM85" s="27"/>
      <c r="FN85" s="38"/>
      <c r="FO85" s="38"/>
      <c r="FP85" s="38"/>
      <c r="FQ85" s="38"/>
      <c r="FR85" s="38"/>
      <c r="FS85" s="38"/>
    </row>
    <row r="86" spans="1:175" s="33" customFormat="1" ht="14.25" customHeight="1">
      <c r="A86" s="48" t="s">
        <v>1050</v>
      </c>
      <c r="B86" s="48" t="s">
        <v>646</v>
      </c>
      <c r="C86" s="48"/>
      <c r="D86" s="48"/>
      <c r="E86" s="48">
        <v>1</v>
      </c>
      <c r="F86" s="48" t="s">
        <v>1051</v>
      </c>
      <c r="G86" s="48" t="s">
        <v>1052</v>
      </c>
      <c r="H86" s="49" t="s">
        <v>853</v>
      </c>
      <c r="I86" s="48"/>
      <c r="J86" s="48"/>
      <c r="K86" s="50"/>
      <c r="L86" s="50"/>
      <c r="M86" s="48"/>
      <c r="N86" s="51" t="s">
        <v>2094</v>
      </c>
      <c r="O86" s="51" t="s">
        <v>1807</v>
      </c>
      <c r="P86" s="50"/>
      <c r="Q86" s="48"/>
      <c r="R86" s="52">
        <v>75</v>
      </c>
      <c r="S86" s="53">
        <v>18</v>
      </c>
      <c r="T86" s="54">
        <v>912999999999999</v>
      </c>
      <c r="U86" s="72">
        <v>22</v>
      </c>
      <c r="V86" s="72" t="s">
        <v>2280</v>
      </c>
      <c r="W86" s="72" t="s">
        <v>2095</v>
      </c>
      <c r="X86" s="60" t="s">
        <v>1520</v>
      </c>
      <c r="Y86" s="60" t="s">
        <v>1932</v>
      </c>
      <c r="Z86" s="72" t="s">
        <v>1426</v>
      </c>
      <c r="AA86" s="60" t="s">
        <v>1426</v>
      </c>
      <c r="AB86" s="61">
        <v>0</v>
      </c>
      <c r="AC86" s="72" t="s">
        <v>1595</v>
      </c>
      <c r="AD86" s="63" t="s">
        <v>1595</v>
      </c>
      <c r="AE86" s="60"/>
      <c r="AF86" s="60"/>
      <c r="AG86" s="63"/>
      <c r="AH86" s="63"/>
      <c r="AI86" s="63"/>
      <c r="AJ86" s="63"/>
      <c r="AK86" s="72" t="s">
        <v>1895</v>
      </c>
      <c r="AL86" s="60" t="s">
        <v>1457</v>
      </c>
      <c r="AM86" s="63"/>
      <c r="AN86" s="60" t="s">
        <v>1457</v>
      </c>
      <c r="AO86" s="63"/>
      <c r="AP86" s="60"/>
      <c r="AQ86" s="63"/>
      <c r="AR86" s="63"/>
      <c r="AS86" s="63"/>
      <c r="AT86" s="63"/>
      <c r="AU86" s="72">
        <v>1</v>
      </c>
      <c r="AV86" s="60"/>
      <c r="AW86" s="63"/>
      <c r="AX86" s="63"/>
      <c r="AY86" s="63"/>
      <c r="AZ86" s="63"/>
      <c r="BA86" s="63">
        <v>0</v>
      </c>
      <c r="BB86" s="72">
        <v>3</v>
      </c>
      <c r="BC86" s="72">
        <v>51</v>
      </c>
      <c r="BD86" s="72" t="s">
        <v>1579</v>
      </c>
      <c r="BE86" s="60">
        <v>19</v>
      </c>
      <c r="BF86" s="60">
        <v>34</v>
      </c>
      <c r="BG86" s="60">
        <v>252</v>
      </c>
      <c r="BH86" s="60">
        <v>65</v>
      </c>
      <c r="BI86" s="72" t="s">
        <v>1449</v>
      </c>
      <c r="BJ86" s="60" t="s">
        <v>2096</v>
      </c>
      <c r="BK86" s="60"/>
      <c r="BL86" s="60"/>
      <c r="BM86" s="63"/>
      <c r="BN86" s="72" t="s">
        <v>1469</v>
      </c>
      <c r="BO86" s="63"/>
      <c r="BP86" s="60"/>
      <c r="BQ86" s="60">
        <v>0</v>
      </c>
      <c r="BR86" s="60"/>
      <c r="BS86" s="63"/>
      <c r="BT86" s="60">
        <v>20</v>
      </c>
      <c r="BU86" s="63"/>
      <c r="BV86" s="63"/>
      <c r="BW86" s="60"/>
      <c r="BX86" s="63"/>
      <c r="BY86" s="63"/>
      <c r="BZ86" s="72">
        <v>0</v>
      </c>
      <c r="CA86" s="63"/>
      <c r="CB86" s="63"/>
      <c r="CC86" s="63"/>
      <c r="CD86" s="63"/>
      <c r="CE86" s="63"/>
      <c r="CF86" s="63"/>
      <c r="CG86" s="60"/>
      <c r="CH86" s="63"/>
      <c r="CI86" s="63"/>
      <c r="CJ86" s="63"/>
      <c r="CK86" s="63"/>
      <c r="CL86" s="63"/>
      <c r="CM86" s="63"/>
      <c r="CN86" s="72" t="s">
        <v>1806</v>
      </c>
      <c r="CO86" s="72" t="s">
        <v>1661</v>
      </c>
      <c r="CP86" s="61"/>
      <c r="CQ86" s="63"/>
      <c r="CR86" s="72" t="s">
        <v>1579</v>
      </c>
      <c r="CS86" s="63"/>
      <c r="CT86" s="63"/>
      <c r="CU86" s="72" t="s">
        <v>1449</v>
      </c>
      <c r="CV86" s="63"/>
      <c r="CW86" s="63"/>
      <c r="CX86" s="63"/>
      <c r="CY86" s="72">
        <v>66</v>
      </c>
      <c r="CZ86" s="63"/>
      <c r="DA86" s="63"/>
      <c r="DB86" s="63"/>
      <c r="DC86" s="63"/>
      <c r="DD86" s="63"/>
      <c r="DE86" s="63"/>
      <c r="DF86" s="72">
        <v>0</v>
      </c>
      <c r="DG86" s="72">
        <v>20</v>
      </c>
      <c r="DH86" s="30">
        <v>20</v>
      </c>
      <c r="DI86" s="25"/>
      <c r="DJ86" s="25"/>
      <c r="DK86" s="25"/>
      <c r="DL86" s="25"/>
      <c r="DM86" s="23"/>
      <c r="DN86" s="25"/>
      <c r="DO86" s="25"/>
      <c r="DP86" s="27"/>
      <c r="DQ86" s="26"/>
      <c r="DR86" s="26"/>
      <c r="DS86" s="26"/>
      <c r="DT86" s="26"/>
      <c r="DU86" s="24"/>
      <c r="DV86" s="24"/>
      <c r="DW86" s="25"/>
      <c r="DX86" s="24"/>
      <c r="DY86" s="25"/>
      <c r="DZ86" s="24"/>
      <c r="EA86" s="25"/>
      <c r="EB86" s="25"/>
      <c r="EC86" s="25"/>
      <c r="ED86" s="26"/>
      <c r="EE86" s="26"/>
      <c r="EF86" s="24"/>
      <c r="EG86" s="25"/>
      <c r="EH86" s="26"/>
      <c r="EI86" s="25"/>
      <c r="EJ86" s="25"/>
      <c r="EK86" s="25"/>
      <c r="EL86" s="26"/>
      <c r="EM86" s="26"/>
      <c r="EN86" s="25"/>
      <c r="EO86" s="25"/>
      <c r="EP86" s="25"/>
      <c r="EQ86" s="25"/>
      <c r="ER86" s="25"/>
      <c r="ES86" s="26"/>
      <c r="ET86" s="26"/>
      <c r="EU86" s="25"/>
      <c r="EV86" s="27"/>
      <c r="EW86" s="27"/>
      <c r="EX86" s="27"/>
      <c r="EY86" s="27"/>
      <c r="EZ86" s="27"/>
      <c r="FA86" s="27"/>
      <c r="FB86" s="27"/>
      <c r="FC86" s="27"/>
      <c r="FD86" s="27"/>
      <c r="FE86" s="27"/>
      <c r="FF86" s="27"/>
      <c r="FG86" s="27"/>
      <c r="FH86" s="27"/>
      <c r="FI86" s="27"/>
      <c r="FJ86" s="27"/>
      <c r="FK86" s="27"/>
      <c r="FL86" s="27"/>
      <c r="FM86" s="27"/>
      <c r="FN86" s="38"/>
      <c r="FO86" s="38"/>
      <c r="FP86" s="38"/>
      <c r="FQ86" s="38"/>
      <c r="FR86" s="38"/>
      <c r="FS86" s="38"/>
    </row>
    <row r="87" spans="1:175" s="33" customFormat="1" ht="14.25" customHeight="1">
      <c r="A87" s="48" t="s">
        <v>1054</v>
      </c>
      <c r="B87" s="48" t="s">
        <v>646</v>
      </c>
      <c r="C87" s="48"/>
      <c r="D87" s="48"/>
      <c r="E87" s="48">
        <v>1</v>
      </c>
      <c r="F87" s="48" t="s">
        <v>1055</v>
      </c>
      <c r="G87" s="48" t="s">
        <v>1310</v>
      </c>
      <c r="H87" s="49" t="s">
        <v>1056</v>
      </c>
      <c r="I87" s="48"/>
      <c r="J87" s="48"/>
      <c r="K87" s="50"/>
      <c r="L87" s="50"/>
      <c r="M87" s="48"/>
      <c r="N87" s="51" t="s">
        <v>2097</v>
      </c>
      <c r="O87" s="51">
        <v>100</v>
      </c>
      <c r="P87" s="50"/>
      <c r="Q87" s="48"/>
      <c r="R87" s="52">
        <v>459</v>
      </c>
      <c r="S87" s="53">
        <v>110</v>
      </c>
      <c r="T87" s="54" t="s">
        <v>2098</v>
      </c>
      <c r="U87" s="59">
        <v>111</v>
      </c>
      <c r="V87" s="59" t="s">
        <v>2281</v>
      </c>
      <c r="W87" s="59">
        <v>72</v>
      </c>
      <c r="X87" s="60" t="s">
        <v>1520</v>
      </c>
      <c r="Y87" s="60" t="s">
        <v>1856</v>
      </c>
      <c r="Z87" s="59" t="s">
        <v>1445</v>
      </c>
      <c r="AA87" s="60" t="s">
        <v>1445</v>
      </c>
      <c r="AB87" s="61">
        <v>0</v>
      </c>
      <c r="AC87" s="59" t="s">
        <v>1671</v>
      </c>
      <c r="AD87" s="63" t="s">
        <v>1671</v>
      </c>
      <c r="AE87" s="60"/>
      <c r="AF87" s="60"/>
      <c r="AG87" s="63"/>
      <c r="AH87" s="63"/>
      <c r="AI87" s="63"/>
      <c r="AJ87" s="63"/>
      <c r="AK87" s="59" t="s">
        <v>1397</v>
      </c>
      <c r="AL87" s="60" t="s">
        <v>1440</v>
      </c>
      <c r="AM87" s="63"/>
      <c r="AN87" s="60" t="s">
        <v>1440</v>
      </c>
      <c r="AO87" s="63"/>
      <c r="AP87" s="60"/>
      <c r="AQ87" s="63"/>
      <c r="AR87" s="63"/>
      <c r="AS87" s="63"/>
      <c r="AT87" s="63"/>
      <c r="AU87" s="59" t="s">
        <v>1461</v>
      </c>
      <c r="AV87" s="60"/>
      <c r="AW87" s="63"/>
      <c r="AX87" s="63"/>
      <c r="AY87" s="63"/>
      <c r="AZ87" s="63"/>
      <c r="BA87" s="63">
        <v>0</v>
      </c>
      <c r="BB87" s="59" t="s">
        <v>1674</v>
      </c>
      <c r="BC87" s="59">
        <v>12</v>
      </c>
      <c r="BD87" s="59" t="s">
        <v>1595</v>
      </c>
      <c r="BE87" s="60"/>
      <c r="BF87" s="60">
        <v>32</v>
      </c>
      <c r="BG87" s="60"/>
      <c r="BH87" s="60"/>
      <c r="BI87" s="59" t="s">
        <v>2099</v>
      </c>
      <c r="BJ87" s="60"/>
      <c r="BK87" s="60"/>
      <c r="BL87" s="60"/>
      <c r="BM87" s="63"/>
      <c r="BN87" s="59">
        <v>0</v>
      </c>
      <c r="BO87" s="63"/>
      <c r="BP87" s="60"/>
      <c r="BQ87" s="60">
        <v>0</v>
      </c>
      <c r="BR87" s="60"/>
      <c r="BS87" s="63">
        <v>0</v>
      </c>
      <c r="BT87" s="60">
        <v>0</v>
      </c>
      <c r="BU87" s="63"/>
      <c r="BV87" s="63"/>
      <c r="BW87" s="60"/>
      <c r="BX87" s="63"/>
      <c r="BY87" s="63"/>
      <c r="BZ87" s="59">
        <v>0</v>
      </c>
      <c r="CA87" s="63"/>
      <c r="CB87" s="63"/>
      <c r="CC87" s="63"/>
      <c r="CD87" s="63"/>
      <c r="CE87" s="63"/>
      <c r="CF87" s="63"/>
      <c r="CG87" s="60"/>
      <c r="CH87" s="63"/>
      <c r="CI87" s="63"/>
      <c r="CJ87" s="63"/>
      <c r="CK87" s="63"/>
      <c r="CL87" s="63"/>
      <c r="CM87" s="63"/>
      <c r="CN87" s="59" t="s">
        <v>1677</v>
      </c>
      <c r="CO87" s="59" t="s">
        <v>1806</v>
      </c>
      <c r="CP87" s="61"/>
      <c r="CQ87" s="63"/>
      <c r="CR87" s="59" t="s">
        <v>1512</v>
      </c>
      <c r="CS87" s="63"/>
      <c r="CT87" s="63"/>
      <c r="CU87" s="59" t="s">
        <v>2100</v>
      </c>
      <c r="CV87" s="63"/>
      <c r="CW87" s="63"/>
      <c r="CX87" s="63"/>
      <c r="CY87" s="59">
        <v>3</v>
      </c>
      <c r="CZ87" s="63"/>
      <c r="DA87" s="63"/>
      <c r="DB87" s="63"/>
      <c r="DC87" s="63"/>
      <c r="DD87" s="63"/>
      <c r="DE87" s="63"/>
      <c r="DF87" s="59">
        <v>0</v>
      </c>
      <c r="DG87" s="59">
        <v>0</v>
      </c>
      <c r="DH87" s="30">
        <v>0</v>
      </c>
      <c r="DI87" s="25"/>
      <c r="DJ87" s="25"/>
      <c r="DK87" s="25"/>
      <c r="DL87" s="25"/>
      <c r="DM87" s="23"/>
      <c r="DN87" s="25"/>
      <c r="DO87" s="25"/>
      <c r="DP87" s="27"/>
      <c r="DQ87" s="26"/>
      <c r="DR87" s="26"/>
      <c r="DS87" s="26"/>
      <c r="DT87" s="26"/>
      <c r="DU87" s="24"/>
      <c r="DV87" s="24"/>
      <c r="DW87" s="25"/>
      <c r="DX87" s="24"/>
      <c r="DY87" s="25"/>
      <c r="DZ87" s="24"/>
      <c r="EA87" s="25"/>
      <c r="EB87" s="25"/>
      <c r="EC87" s="25"/>
      <c r="ED87" s="26"/>
      <c r="EE87" s="26"/>
      <c r="EF87" s="24"/>
      <c r="EG87" s="25"/>
      <c r="EH87" s="26"/>
      <c r="EI87" s="25"/>
      <c r="EJ87" s="25"/>
      <c r="EK87" s="25"/>
      <c r="EL87" s="26"/>
      <c r="EM87" s="26"/>
      <c r="EN87" s="25"/>
      <c r="EO87" s="25"/>
      <c r="EP87" s="25"/>
      <c r="EQ87" s="25"/>
      <c r="ER87" s="25"/>
      <c r="ES87" s="26"/>
      <c r="ET87" s="26"/>
      <c r="EU87" s="25"/>
      <c r="EV87" s="27"/>
      <c r="EW87" s="27"/>
      <c r="EX87" s="27"/>
      <c r="EY87" s="27"/>
      <c r="EZ87" s="27"/>
      <c r="FA87" s="27"/>
      <c r="FB87" s="27"/>
      <c r="FC87" s="27"/>
      <c r="FD87" s="27"/>
      <c r="FE87" s="27"/>
      <c r="FF87" s="27"/>
      <c r="FG87" s="27"/>
      <c r="FH87" s="27"/>
      <c r="FI87" s="27"/>
      <c r="FJ87" s="27"/>
      <c r="FK87" s="27"/>
      <c r="FL87" s="27"/>
      <c r="FM87" s="27"/>
      <c r="FN87" s="38"/>
      <c r="FO87" s="38"/>
      <c r="FP87" s="38"/>
      <c r="FQ87" s="38"/>
      <c r="FR87" s="38"/>
      <c r="FS87" s="38"/>
    </row>
    <row r="88" spans="1:175" s="33" customFormat="1" ht="14.25" customHeight="1">
      <c r="A88" s="48" t="s">
        <v>1059</v>
      </c>
      <c r="B88" s="48" t="s">
        <v>646</v>
      </c>
      <c r="C88" s="48"/>
      <c r="D88" s="48"/>
      <c r="E88" s="48">
        <v>1</v>
      </c>
      <c r="F88" s="48" t="s">
        <v>1060</v>
      </c>
      <c r="G88" s="48" t="s">
        <v>1061</v>
      </c>
      <c r="H88" s="49"/>
      <c r="I88" s="48"/>
      <c r="J88" s="48"/>
      <c r="K88" s="50"/>
      <c r="L88" s="50"/>
      <c r="M88" s="48"/>
      <c r="N88" s="51">
        <v>100005</v>
      </c>
      <c r="O88" s="51">
        <v>100.00000000000001</v>
      </c>
      <c r="P88" s="50"/>
      <c r="Q88" s="48"/>
      <c r="R88" s="52">
        <v>146</v>
      </c>
      <c r="S88" s="53" t="s">
        <v>2101</v>
      </c>
      <c r="T88" s="54" t="s">
        <v>2102</v>
      </c>
      <c r="U88" s="59">
        <v>41</v>
      </c>
      <c r="V88" s="59" t="s">
        <v>2246</v>
      </c>
      <c r="W88" s="59">
        <v>69</v>
      </c>
      <c r="X88" s="60" t="s">
        <v>1520</v>
      </c>
      <c r="Y88" s="60" t="s">
        <v>2041</v>
      </c>
      <c r="Z88" s="59" t="s">
        <v>1615</v>
      </c>
      <c r="AA88" s="60" t="s">
        <v>1615</v>
      </c>
      <c r="AB88" s="61">
        <v>0</v>
      </c>
      <c r="AC88" s="59" t="s">
        <v>1671</v>
      </c>
      <c r="AD88" s="63" t="s">
        <v>2103</v>
      </c>
      <c r="AE88" s="60"/>
      <c r="AF88" s="60"/>
      <c r="AG88" s="63"/>
      <c r="AH88" s="63"/>
      <c r="AI88" s="63"/>
      <c r="AJ88" s="63"/>
      <c r="AK88" s="59" t="s">
        <v>2104</v>
      </c>
      <c r="AL88" s="60" t="s">
        <v>2104</v>
      </c>
      <c r="AM88" s="63"/>
      <c r="AN88" s="60" t="s">
        <v>2104</v>
      </c>
      <c r="AO88" s="63"/>
      <c r="AP88" s="60"/>
      <c r="AQ88" s="63"/>
      <c r="AR88" s="63"/>
      <c r="AS88" s="63"/>
      <c r="AT88" s="63"/>
      <c r="AU88" s="59">
        <v>0</v>
      </c>
      <c r="AV88" s="60">
        <v>0</v>
      </c>
      <c r="AW88" s="63"/>
      <c r="AX88" s="63"/>
      <c r="AY88" s="63"/>
      <c r="AZ88" s="63"/>
      <c r="BA88" s="63">
        <v>0</v>
      </c>
      <c r="BB88" s="59" t="s">
        <v>2105</v>
      </c>
      <c r="BC88" s="59">
        <v>188</v>
      </c>
      <c r="BD88" s="59" t="s">
        <v>2106</v>
      </c>
      <c r="BE88" s="60"/>
      <c r="BF88" s="60" t="s">
        <v>2107</v>
      </c>
      <c r="BG88" s="60">
        <v>151</v>
      </c>
      <c r="BH88" s="60">
        <v>6323</v>
      </c>
      <c r="BI88" s="59" t="s">
        <v>1595</v>
      </c>
      <c r="BJ88" s="60" t="s">
        <v>1768</v>
      </c>
      <c r="BK88" s="60"/>
      <c r="BL88" s="60"/>
      <c r="BM88" s="63"/>
      <c r="BN88" s="59">
        <v>28</v>
      </c>
      <c r="BO88" s="63"/>
      <c r="BP88" s="60"/>
      <c r="BQ88" s="60">
        <v>28</v>
      </c>
      <c r="BR88" s="60">
        <v>0</v>
      </c>
      <c r="BS88" s="63"/>
      <c r="BT88" s="60">
        <v>0</v>
      </c>
      <c r="BU88" s="63"/>
      <c r="BV88" s="63"/>
      <c r="BW88" s="60"/>
      <c r="BX88" s="63"/>
      <c r="BY88" s="63"/>
      <c r="BZ88" s="59">
        <v>0</v>
      </c>
      <c r="CA88" s="63"/>
      <c r="CB88" s="63">
        <v>0</v>
      </c>
      <c r="CC88" s="63"/>
      <c r="CD88" s="63"/>
      <c r="CE88" s="63"/>
      <c r="CF88" s="63"/>
      <c r="CG88" s="60"/>
      <c r="CH88" s="63"/>
      <c r="CI88" s="63"/>
      <c r="CJ88" s="63"/>
      <c r="CK88" s="63"/>
      <c r="CL88" s="63"/>
      <c r="CM88" s="63"/>
      <c r="CN88" s="59" t="s">
        <v>2108</v>
      </c>
      <c r="CO88" s="59" t="s">
        <v>1734</v>
      </c>
      <c r="CP88" s="61"/>
      <c r="CQ88" s="63"/>
      <c r="CR88" s="59" t="s">
        <v>1577</v>
      </c>
      <c r="CS88" s="63"/>
      <c r="CT88" s="63"/>
      <c r="CU88" s="59" t="s">
        <v>1463</v>
      </c>
      <c r="CV88" s="63"/>
      <c r="CW88" s="63"/>
      <c r="CX88" s="60" t="s">
        <v>2109</v>
      </c>
      <c r="CY88" s="59">
        <v>51</v>
      </c>
      <c r="CZ88" s="63"/>
      <c r="DA88" s="63">
        <v>51</v>
      </c>
      <c r="DB88" s="63">
        <v>0</v>
      </c>
      <c r="DC88" s="60">
        <v>51</v>
      </c>
      <c r="DD88" s="60">
        <v>51</v>
      </c>
      <c r="DE88" s="63"/>
      <c r="DF88" s="59" t="s">
        <v>1691</v>
      </c>
      <c r="DG88" s="59" t="s">
        <v>1552</v>
      </c>
      <c r="DH88" s="30" t="s">
        <v>1552</v>
      </c>
      <c r="DI88" s="25"/>
      <c r="DJ88" s="25"/>
      <c r="DK88" s="25"/>
      <c r="DL88" s="25"/>
      <c r="DM88" s="23"/>
      <c r="DN88" s="25"/>
      <c r="DO88" s="25"/>
      <c r="DP88" s="27"/>
      <c r="DQ88" s="26"/>
      <c r="DR88" s="26"/>
      <c r="DS88" s="26"/>
      <c r="DT88" s="26"/>
      <c r="DU88" s="24"/>
      <c r="DV88" s="24"/>
      <c r="DW88" s="25"/>
      <c r="DX88" s="24"/>
      <c r="DY88" s="25"/>
      <c r="DZ88" s="24"/>
      <c r="EA88" s="25"/>
      <c r="EB88" s="25"/>
      <c r="EC88" s="25"/>
      <c r="ED88" s="26"/>
      <c r="EE88" s="26"/>
      <c r="EF88" s="24"/>
      <c r="EG88" s="25"/>
      <c r="EH88" s="26"/>
      <c r="EI88" s="25"/>
      <c r="EJ88" s="25"/>
      <c r="EK88" s="25"/>
      <c r="EL88" s="26"/>
      <c r="EM88" s="26"/>
      <c r="EN88" s="25"/>
      <c r="EO88" s="25"/>
      <c r="EP88" s="25"/>
      <c r="EQ88" s="25"/>
      <c r="ER88" s="25"/>
      <c r="ES88" s="26"/>
      <c r="ET88" s="26"/>
      <c r="EU88" s="25"/>
      <c r="EV88" s="27"/>
      <c r="EW88" s="27"/>
      <c r="EX88" s="27"/>
      <c r="EY88" s="27"/>
      <c r="EZ88" s="27"/>
      <c r="FA88" s="27"/>
      <c r="FB88" s="27"/>
      <c r="FC88" s="27"/>
      <c r="FD88" s="27"/>
      <c r="FE88" s="27"/>
      <c r="FF88" s="27"/>
      <c r="FG88" s="27"/>
      <c r="FH88" s="27"/>
      <c r="FI88" s="27"/>
      <c r="FJ88" s="27"/>
      <c r="FK88" s="27"/>
      <c r="FL88" s="27"/>
      <c r="FM88" s="27"/>
      <c r="FN88" s="38"/>
      <c r="FO88" s="38"/>
      <c r="FP88" s="38"/>
      <c r="FQ88" s="38"/>
      <c r="FR88" s="38"/>
      <c r="FS88" s="38"/>
    </row>
    <row r="89" spans="1:175" s="33" customFormat="1" ht="14.25" customHeight="1">
      <c r="A89" s="48" t="s">
        <v>1065</v>
      </c>
      <c r="B89" s="48" t="s">
        <v>646</v>
      </c>
      <c r="C89" s="48"/>
      <c r="D89" s="48"/>
      <c r="E89" s="48">
        <v>1</v>
      </c>
      <c r="F89" s="48" t="s">
        <v>1066</v>
      </c>
      <c r="G89" s="48" t="s">
        <v>1067</v>
      </c>
      <c r="H89" s="49"/>
      <c r="I89" s="48"/>
      <c r="J89" s="48"/>
      <c r="K89" s="50"/>
      <c r="L89" s="50"/>
      <c r="M89" s="48"/>
      <c r="N89" s="51">
        <v>100</v>
      </c>
      <c r="O89" s="51">
        <v>100.00000000000001</v>
      </c>
      <c r="P89" s="50"/>
      <c r="Q89" s="48"/>
      <c r="R89" s="52" t="e">
        <v>#DIV/0!</v>
      </c>
      <c r="S89" s="53">
        <v>399</v>
      </c>
      <c r="T89" s="54" t="s">
        <v>2110</v>
      </c>
      <c r="U89" s="72">
        <v>397</v>
      </c>
      <c r="V89" s="72" t="s">
        <v>2282</v>
      </c>
      <c r="W89" s="72" t="s">
        <v>1402</v>
      </c>
      <c r="X89" s="60" t="s">
        <v>1520</v>
      </c>
      <c r="Y89" s="60" t="s">
        <v>2111</v>
      </c>
      <c r="Z89" s="72" t="s">
        <v>1836</v>
      </c>
      <c r="AA89" s="60" t="s">
        <v>1836</v>
      </c>
      <c r="AB89" s="61">
        <v>0</v>
      </c>
      <c r="AC89" s="72" t="s">
        <v>1389</v>
      </c>
      <c r="AD89" s="63" t="s">
        <v>1389</v>
      </c>
      <c r="AE89" s="60"/>
      <c r="AF89" s="60"/>
      <c r="AG89" s="63"/>
      <c r="AH89" s="63"/>
      <c r="AI89" s="63"/>
      <c r="AJ89" s="63"/>
      <c r="AK89" s="72" t="s">
        <v>2112</v>
      </c>
      <c r="AL89" s="60">
        <v>51</v>
      </c>
      <c r="AM89" s="63"/>
      <c r="AN89" s="60">
        <v>51</v>
      </c>
      <c r="AO89" s="63"/>
      <c r="AP89" s="60"/>
      <c r="AQ89" s="63"/>
      <c r="AR89" s="63"/>
      <c r="AS89" s="63"/>
      <c r="AT89" s="63"/>
      <c r="AU89" s="72" t="s">
        <v>1542</v>
      </c>
      <c r="AV89" s="60" t="s">
        <v>1542</v>
      </c>
      <c r="AW89" s="63"/>
      <c r="AX89" s="63"/>
      <c r="AY89" s="63"/>
      <c r="AZ89" s="63"/>
      <c r="BA89" s="63">
        <v>0</v>
      </c>
      <c r="BB89" s="72">
        <v>1</v>
      </c>
      <c r="BC89" s="72">
        <v>149</v>
      </c>
      <c r="BD89" s="72" t="s">
        <v>1462</v>
      </c>
      <c r="BE89" s="60"/>
      <c r="BF89" s="60">
        <v>93</v>
      </c>
      <c r="BG89" s="60"/>
      <c r="BH89" s="60"/>
      <c r="BI89" s="72" t="s">
        <v>1792</v>
      </c>
      <c r="BJ89" s="60"/>
      <c r="BK89" s="60"/>
      <c r="BL89" s="60"/>
      <c r="BM89" s="63"/>
      <c r="BN89" s="72">
        <v>93</v>
      </c>
      <c r="BO89" s="63"/>
      <c r="BP89" s="60">
        <v>121</v>
      </c>
      <c r="BQ89" s="60">
        <v>65</v>
      </c>
      <c r="BR89" s="60">
        <v>335</v>
      </c>
      <c r="BS89" s="63"/>
      <c r="BT89" s="60">
        <v>335</v>
      </c>
      <c r="BU89" s="63"/>
      <c r="BV89" s="63"/>
      <c r="BW89" s="60"/>
      <c r="BX89" s="63"/>
      <c r="BY89" s="63"/>
      <c r="BZ89" s="72" t="s">
        <v>1469</v>
      </c>
      <c r="CA89" s="63"/>
      <c r="CB89" s="63"/>
      <c r="CC89" s="63"/>
      <c r="CD89" s="63"/>
      <c r="CE89" s="63"/>
      <c r="CF89" s="63"/>
      <c r="CG89" s="60"/>
      <c r="CH89" s="63"/>
      <c r="CI89" s="63"/>
      <c r="CJ89" s="63"/>
      <c r="CK89" s="63"/>
      <c r="CL89" s="63"/>
      <c r="CM89" s="63"/>
      <c r="CN89" s="72" t="s">
        <v>1410</v>
      </c>
      <c r="CO89" s="72" t="s">
        <v>1768</v>
      </c>
      <c r="CP89" s="61"/>
      <c r="CQ89" s="63"/>
      <c r="CR89" s="72">
        <v>1</v>
      </c>
      <c r="CS89" s="63"/>
      <c r="CT89" s="63"/>
      <c r="CU89" s="72" t="s">
        <v>2113</v>
      </c>
      <c r="CV89" s="63"/>
      <c r="CW89" s="63"/>
      <c r="CX89" s="63"/>
      <c r="CY89" s="72">
        <v>41</v>
      </c>
      <c r="CZ89" s="63"/>
      <c r="DA89" s="63"/>
      <c r="DB89" s="63"/>
      <c r="DC89" s="63"/>
      <c r="DD89" s="63"/>
      <c r="DE89" s="63"/>
      <c r="DF89" s="72" t="s">
        <v>1684</v>
      </c>
      <c r="DG89" s="72">
        <v>0</v>
      </c>
      <c r="DH89" s="30">
        <v>0</v>
      </c>
      <c r="DI89" s="25"/>
      <c r="DJ89" s="25"/>
      <c r="DK89" s="25"/>
      <c r="DL89" s="25"/>
      <c r="DM89" s="23"/>
      <c r="DN89" s="25"/>
      <c r="DO89" s="25"/>
      <c r="DP89" s="27"/>
      <c r="DQ89" s="26"/>
      <c r="DR89" s="26"/>
      <c r="DS89" s="26"/>
      <c r="DT89" s="26"/>
      <c r="DU89" s="24"/>
      <c r="DV89" s="24"/>
      <c r="DW89" s="25"/>
      <c r="DX89" s="24"/>
      <c r="DY89" s="25"/>
      <c r="DZ89" s="24"/>
      <c r="EA89" s="25"/>
      <c r="EB89" s="25"/>
      <c r="EC89" s="25"/>
      <c r="ED89" s="26"/>
      <c r="EE89" s="26"/>
      <c r="EF89" s="24"/>
      <c r="EG89" s="25"/>
      <c r="EH89" s="26"/>
      <c r="EI89" s="25"/>
      <c r="EJ89" s="25"/>
      <c r="EK89" s="25"/>
      <c r="EL89" s="26"/>
      <c r="EM89" s="26"/>
      <c r="EN89" s="25"/>
      <c r="EO89" s="25"/>
      <c r="EP89" s="25"/>
      <c r="EQ89" s="25"/>
      <c r="ER89" s="25"/>
      <c r="ES89" s="26"/>
      <c r="ET89" s="26"/>
      <c r="EU89" s="25"/>
      <c r="EV89" s="27"/>
      <c r="EW89" s="27"/>
      <c r="EX89" s="27"/>
      <c r="EY89" s="27"/>
      <c r="EZ89" s="27"/>
      <c r="FA89" s="27"/>
      <c r="FB89" s="27"/>
      <c r="FC89" s="27"/>
      <c r="FD89" s="27"/>
      <c r="FE89" s="27"/>
      <c r="FF89" s="27"/>
      <c r="FG89" s="27"/>
      <c r="FH89" s="27"/>
      <c r="FI89" s="27"/>
      <c r="FJ89" s="27"/>
      <c r="FK89" s="27"/>
      <c r="FL89" s="27"/>
      <c r="FM89" s="27"/>
      <c r="FN89" s="38"/>
      <c r="FO89" s="38"/>
      <c r="FP89" s="38"/>
      <c r="FQ89" s="38"/>
      <c r="FR89" s="38"/>
      <c r="FS89" s="38"/>
    </row>
    <row r="90" spans="1:175" s="33" customFormat="1" ht="14.25" customHeight="1">
      <c r="A90" s="48" t="s">
        <v>1070</v>
      </c>
      <c r="B90" s="48" t="s">
        <v>646</v>
      </c>
      <c r="C90" s="48"/>
      <c r="D90" s="48"/>
      <c r="E90" s="48">
        <v>1</v>
      </c>
      <c r="F90" s="48" t="s">
        <v>1071</v>
      </c>
      <c r="G90" s="48" t="s">
        <v>1311</v>
      </c>
      <c r="H90" s="49" t="s">
        <v>2114</v>
      </c>
      <c r="I90" s="48"/>
      <c r="J90" s="48"/>
      <c r="K90" s="50"/>
      <c r="L90" s="50"/>
      <c r="M90" s="48"/>
      <c r="N90" s="51" t="s">
        <v>2115</v>
      </c>
      <c r="O90" s="51">
        <v>100.00000000000001</v>
      </c>
      <c r="P90" s="50"/>
      <c r="Q90" s="48"/>
      <c r="R90" s="52">
        <v>951</v>
      </c>
      <c r="S90" s="53" t="s">
        <v>2116</v>
      </c>
      <c r="T90" s="54" t="s">
        <v>2117</v>
      </c>
      <c r="U90" s="59">
        <v>264</v>
      </c>
      <c r="V90" s="59" t="s">
        <v>2283</v>
      </c>
      <c r="W90" s="59">
        <v>13</v>
      </c>
      <c r="X90" s="60" t="s">
        <v>1520</v>
      </c>
      <c r="Y90" s="60">
        <v>2272</v>
      </c>
      <c r="Z90" s="59" t="s">
        <v>2118</v>
      </c>
      <c r="AA90" s="60" t="s">
        <v>2118</v>
      </c>
      <c r="AB90" s="61">
        <v>0</v>
      </c>
      <c r="AC90" s="59" t="s">
        <v>1550</v>
      </c>
      <c r="AD90" s="63" t="s">
        <v>1550</v>
      </c>
      <c r="AE90" s="60"/>
      <c r="AF90" s="60"/>
      <c r="AG90" s="63"/>
      <c r="AH90" s="63"/>
      <c r="AI90" s="63"/>
      <c r="AJ90" s="63"/>
      <c r="AK90" s="59" t="s">
        <v>1396</v>
      </c>
      <c r="AL90" s="60" t="s">
        <v>2119</v>
      </c>
      <c r="AM90" s="63"/>
      <c r="AN90" s="60" t="s">
        <v>2119</v>
      </c>
      <c r="AO90" s="63"/>
      <c r="AP90" s="60"/>
      <c r="AQ90" s="63"/>
      <c r="AR90" s="63"/>
      <c r="AS90" s="63"/>
      <c r="AT90" s="63"/>
      <c r="AU90" s="59" t="s">
        <v>2120</v>
      </c>
      <c r="AV90" s="60"/>
      <c r="AW90" s="63"/>
      <c r="AX90" s="63"/>
      <c r="AY90" s="63"/>
      <c r="AZ90" s="63"/>
      <c r="BA90" s="63">
        <v>0</v>
      </c>
      <c r="BB90" s="59" t="s">
        <v>2121</v>
      </c>
      <c r="BC90" s="59">
        <v>96</v>
      </c>
      <c r="BD90" s="59" t="s">
        <v>1525</v>
      </c>
      <c r="BE90" s="60"/>
      <c r="BF90" s="60" t="s">
        <v>2122</v>
      </c>
      <c r="BG90" s="60">
        <v>173</v>
      </c>
      <c r="BH90" s="60">
        <v>24</v>
      </c>
      <c r="BI90" s="59" t="s">
        <v>1485</v>
      </c>
      <c r="BJ90" s="60"/>
      <c r="BK90" s="60"/>
      <c r="BL90" s="60"/>
      <c r="BM90" s="63"/>
      <c r="BN90" s="59">
        <v>787</v>
      </c>
      <c r="BO90" s="63"/>
      <c r="BP90" s="60"/>
      <c r="BQ90" s="60">
        <v>0</v>
      </c>
      <c r="BR90" s="60">
        <v>9443</v>
      </c>
      <c r="BS90" s="63"/>
      <c r="BT90" s="60">
        <v>9443</v>
      </c>
      <c r="BU90" s="63"/>
      <c r="BV90" s="63"/>
      <c r="BW90" s="60"/>
      <c r="BX90" s="63"/>
      <c r="BY90" s="63"/>
      <c r="BZ90" s="59">
        <v>0</v>
      </c>
      <c r="CA90" s="63"/>
      <c r="CB90" s="63"/>
      <c r="CC90" s="63"/>
      <c r="CD90" s="63"/>
      <c r="CE90" s="63"/>
      <c r="CF90" s="63"/>
      <c r="CG90" s="60"/>
      <c r="CH90" s="63"/>
      <c r="CI90" s="63"/>
      <c r="CJ90" s="63"/>
      <c r="CK90" s="63"/>
      <c r="CL90" s="63"/>
      <c r="CM90" s="63"/>
      <c r="CN90" s="59" t="s">
        <v>1415</v>
      </c>
      <c r="CO90" s="59" t="s">
        <v>1408</v>
      </c>
      <c r="CP90" s="61"/>
      <c r="CQ90" s="63"/>
      <c r="CR90" s="59" t="s">
        <v>1465</v>
      </c>
      <c r="CS90" s="63"/>
      <c r="CT90" s="63"/>
      <c r="CU90" s="59" t="s">
        <v>1464</v>
      </c>
      <c r="CV90" s="63"/>
      <c r="CW90" s="63"/>
      <c r="CX90" s="60"/>
      <c r="CY90" s="59">
        <v>28</v>
      </c>
      <c r="CZ90" s="63"/>
      <c r="DA90" s="63"/>
      <c r="DB90" s="63"/>
      <c r="DC90" s="60"/>
      <c r="DD90" s="60"/>
      <c r="DE90" s="63"/>
      <c r="DF90" s="59">
        <v>0</v>
      </c>
      <c r="DG90" s="59" t="s">
        <v>2123</v>
      </c>
      <c r="DH90" s="30" t="s">
        <v>2123</v>
      </c>
      <c r="DI90" s="25"/>
      <c r="DJ90" s="25"/>
      <c r="DK90" s="25"/>
      <c r="DL90" s="25"/>
      <c r="DM90" s="23"/>
      <c r="DN90" s="25"/>
      <c r="DO90" s="25"/>
      <c r="DP90" s="27"/>
      <c r="DQ90" s="26"/>
      <c r="DR90" s="26"/>
      <c r="DS90" s="26"/>
      <c r="DT90" s="26"/>
      <c r="DU90" s="24"/>
      <c r="DV90" s="24"/>
      <c r="DW90" s="25"/>
      <c r="DX90" s="24"/>
      <c r="DY90" s="25"/>
      <c r="DZ90" s="24"/>
      <c r="EA90" s="25"/>
      <c r="EB90" s="25"/>
      <c r="EC90" s="25"/>
      <c r="ED90" s="26"/>
      <c r="EE90" s="26"/>
      <c r="EF90" s="24"/>
      <c r="EG90" s="25"/>
      <c r="EH90" s="26"/>
      <c r="EI90" s="25"/>
      <c r="EJ90" s="25"/>
      <c r="EK90" s="25"/>
      <c r="EL90" s="26"/>
      <c r="EM90" s="26"/>
      <c r="EN90" s="25"/>
      <c r="EO90" s="25"/>
      <c r="EP90" s="25"/>
      <c r="EQ90" s="25"/>
      <c r="ER90" s="25"/>
      <c r="ES90" s="26"/>
      <c r="ET90" s="26"/>
      <c r="EU90" s="25"/>
      <c r="EV90" s="27"/>
      <c r="EW90" s="27"/>
      <c r="EX90" s="27"/>
      <c r="EY90" s="27"/>
      <c r="EZ90" s="27"/>
      <c r="FA90" s="27"/>
      <c r="FB90" s="27"/>
      <c r="FC90" s="27"/>
      <c r="FD90" s="27"/>
      <c r="FE90" s="27"/>
      <c r="FF90" s="27"/>
      <c r="FG90" s="27"/>
      <c r="FH90" s="27"/>
      <c r="FI90" s="27"/>
      <c r="FJ90" s="27"/>
      <c r="FK90" s="27"/>
      <c r="FL90" s="27"/>
      <c r="FM90" s="27"/>
      <c r="FN90" s="38"/>
      <c r="FO90" s="38"/>
      <c r="FP90" s="38"/>
      <c r="FQ90" s="38"/>
      <c r="FR90" s="38"/>
      <c r="FS90" s="38"/>
    </row>
    <row r="91" spans="1:175" s="33" customFormat="1" ht="14.25" customHeight="1">
      <c r="A91" s="48" t="s">
        <v>1077</v>
      </c>
      <c r="B91" s="48" t="s">
        <v>646</v>
      </c>
      <c r="C91" s="48"/>
      <c r="D91" s="48"/>
      <c r="E91" s="48">
        <v>1</v>
      </c>
      <c r="F91" s="48" t="s">
        <v>1078</v>
      </c>
      <c r="G91" s="48" t="s">
        <v>1079</v>
      </c>
      <c r="H91" s="49" t="s">
        <v>1080</v>
      </c>
      <c r="I91" s="48"/>
      <c r="J91" s="48"/>
      <c r="K91" s="50"/>
      <c r="L91" s="50"/>
      <c r="M91" s="48"/>
      <c r="N91" s="51" t="s">
        <v>2124</v>
      </c>
      <c r="O91" s="51">
        <v>100.00000000000001</v>
      </c>
      <c r="P91" s="50"/>
      <c r="Q91" s="48"/>
      <c r="R91" s="52">
        <v>967</v>
      </c>
      <c r="S91" s="53" t="s">
        <v>2125</v>
      </c>
      <c r="T91" s="54" t="s">
        <v>2126</v>
      </c>
      <c r="U91" s="59">
        <v>314</v>
      </c>
      <c r="V91" s="59" t="s">
        <v>2284</v>
      </c>
      <c r="W91" s="59" t="s">
        <v>2127</v>
      </c>
      <c r="X91" s="60" t="s">
        <v>1520</v>
      </c>
      <c r="Y91" s="60">
        <v>1552</v>
      </c>
      <c r="Z91" s="59" t="s">
        <v>2128</v>
      </c>
      <c r="AA91" s="60" t="s">
        <v>2128</v>
      </c>
      <c r="AB91" s="61">
        <v>0</v>
      </c>
      <c r="AC91" s="59" t="s">
        <v>2129</v>
      </c>
      <c r="AD91" s="63" t="s">
        <v>2129</v>
      </c>
      <c r="AE91" s="60"/>
      <c r="AF91" s="60"/>
      <c r="AG91" s="63"/>
      <c r="AH91" s="63"/>
      <c r="AI91" s="63"/>
      <c r="AJ91" s="63"/>
      <c r="AK91" s="59" t="s">
        <v>2130</v>
      </c>
      <c r="AL91" s="60" t="s">
        <v>2131</v>
      </c>
      <c r="AM91" s="63"/>
      <c r="AN91" s="60" t="s">
        <v>2131</v>
      </c>
      <c r="AO91" s="63"/>
      <c r="AP91" s="60"/>
      <c r="AQ91" s="63"/>
      <c r="AR91" s="63"/>
      <c r="AS91" s="63"/>
      <c r="AT91" s="63"/>
      <c r="AU91" s="59" t="s">
        <v>2132</v>
      </c>
      <c r="AV91" s="60"/>
      <c r="AW91" s="63"/>
      <c r="AX91" s="63"/>
      <c r="AY91" s="63"/>
      <c r="AZ91" s="63"/>
      <c r="BA91" s="63">
        <v>0</v>
      </c>
      <c r="BB91" s="59" t="s">
        <v>2133</v>
      </c>
      <c r="BC91" s="59">
        <v>497</v>
      </c>
      <c r="BD91" s="59" t="s">
        <v>2134</v>
      </c>
      <c r="BE91" s="60"/>
      <c r="BF91" s="60" t="s">
        <v>2135</v>
      </c>
      <c r="BG91" s="60">
        <v>1259</v>
      </c>
      <c r="BH91" s="60">
        <v>44</v>
      </c>
      <c r="BI91" s="59" t="s">
        <v>1579</v>
      </c>
      <c r="BJ91" s="60" t="s">
        <v>1674</v>
      </c>
      <c r="BK91" s="60"/>
      <c r="BL91" s="60"/>
      <c r="BM91" s="63"/>
      <c r="BN91" s="59">
        <v>13</v>
      </c>
      <c r="BO91" s="63"/>
      <c r="BP91" s="60"/>
      <c r="BQ91" s="60">
        <v>0</v>
      </c>
      <c r="BR91" s="60">
        <v>156</v>
      </c>
      <c r="BS91" s="63"/>
      <c r="BT91" s="60">
        <v>156</v>
      </c>
      <c r="BU91" s="63"/>
      <c r="BV91" s="63"/>
      <c r="BW91" s="60"/>
      <c r="BX91" s="63"/>
      <c r="BY91" s="63"/>
      <c r="BZ91" s="59">
        <v>0</v>
      </c>
      <c r="CA91" s="63"/>
      <c r="CB91" s="63"/>
      <c r="CC91" s="63"/>
      <c r="CD91" s="63"/>
      <c r="CE91" s="63"/>
      <c r="CF91" s="63"/>
      <c r="CG91" s="60"/>
      <c r="CH91" s="63"/>
      <c r="CI91" s="63"/>
      <c r="CJ91" s="63"/>
      <c r="CK91" s="63"/>
      <c r="CL91" s="63"/>
      <c r="CM91" s="63"/>
      <c r="CN91" s="59" t="s">
        <v>1703</v>
      </c>
      <c r="CO91" s="59" t="s">
        <v>1422</v>
      </c>
      <c r="CP91" s="61"/>
      <c r="CQ91" s="63"/>
      <c r="CR91" s="59" t="s">
        <v>1608</v>
      </c>
      <c r="CS91" s="63"/>
      <c r="CT91" s="63"/>
      <c r="CU91" s="59" t="s">
        <v>1417</v>
      </c>
      <c r="CV91" s="63"/>
      <c r="CW91" s="63"/>
      <c r="CX91" s="60" t="s">
        <v>1540</v>
      </c>
      <c r="CY91" s="59">
        <v>10</v>
      </c>
      <c r="CZ91" s="63"/>
      <c r="DA91" s="63">
        <v>10</v>
      </c>
      <c r="DB91" s="63">
        <v>0</v>
      </c>
      <c r="DC91" s="60">
        <v>17</v>
      </c>
      <c r="DD91" s="60">
        <v>17</v>
      </c>
      <c r="DE91" s="63">
        <v>19</v>
      </c>
      <c r="DF91" s="59">
        <v>0</v>
      </c>
      <c r="DG91" s="59" t="s">
        <v>1442</v>
      </c>
      <c r="DH91" s="30" t="s">
        <v>1442</v>
      </c>
      <c r="DI91" s="25"/>
      <c r="DJ91" s="25"/>
      <c r="DK91" s="25"/>
      <c r="DL91" s="25"/>
      <c r="DM91" s="23"/>
      <c r="DN91" s="25"/>
      <c r="DO91" s="25"/>
      <c r="DP91" s="27"/>
      <c r="DQ91" s="26"/>
      <c r="DR91" s="26"/>
      <c r="DS91" s="26"/>
      <c r="DT91" s="26"/>
      <c r="DU91" s="24"/>
      <c r="DV91" s="24"/>
      <c r="DW91" s="25"/>
      <c r="DX91" s="24"/>
      <c r="DY91" s="25"/>
      <c r="DZ91" s="24"/>
      <c r="EA91" s="25"/>
      <c r="EB91" s="25"/>
      <c r="EC91" s="25"/>
      <c r="ED91" s="26"/>
      <c r="EE91" s="26"/>
      <c r="EF91" s="24"/>
      <c r="EG91" s="25"/>
      <c r="EH91" s="26"/>
      <c r="EI91" s="25"/>
      <c r="EJ91" s="25"/>
      <c r="EK91" s="25"/>
      <c r="EL91" s="26"/>
      <c r="EM91" s="26"/>
      <c r="EN91" s="25"/>
      <c r="EO91" s="25"/>
      <c r="EP91" s="25"/>
      <c r="EQ91" s="25"/>
      <c r="ER91" s="25"/>
      <c r="ES91" s="26"/>
      <c r="ET91" s="26"/>
      <c r="EU91" s="25"/>
      <c r="EV91" s="27"/>
      <c r="EW91" s="27"/>
      <c r="EX91" s="27"/>
      <c r="EY91" s="27"/>
      <c r="EZ91" s="27"/>
      <c r="FA91" s="27"/>
      <c r="FB91" s="27"/>
      <c r="FC91" s="27"/>
      <c r="FD91" s="27"/>
      <c r="FE91" s="27"/>
      <c r="FF91" s="27"/>
      <c r="FG91" s="27"/>
      <c r="FH91" s="27"/>
      <c r="FI91" s="27"/>
      <c r="FJ91" s="27"/>
      <c r="FK91" s="27"/>
      <c r="FL91" s="27"/>
      <c r="FM91" s="27"/>
      <c r="FN91" s="38"/>
      <c r="FO91" s="38"/>
      <c r="FP91" s="38"/>
      <c r="FQ91" s="38"/>
      <c r="FR91" s="38"/>
      <c r="FS91" s="38"/>
    </row>
    <row r="92" spans="1:175" s="33" customFormat="1" ht="14.25" customHeight="1">
      <c r="A92" s="48" t="s">
        <v>1085</v>
      </c>
      <c r="B92" s="48" t="s">
        <v>646</v>
      </c>
      <c r="C92" s="48"/>
      <c r="D92" s="48"/>
      <c r="E92" s="48">
        <v>1</v>
      </c>
      <c r="F92" s="48" t="s">
        <v>1086</v>
      </c>
      <c r="G92" s="48" t="s">
        <v>1087</v>
      </c>
      <c r="H92" s="49"/>
      <c r="I92" s="48"/>
      <c r="J92" s="48"/>
      <c r="K92" s="50"/>
      <c r="L92" s="50"/>
      <c r="M92" s="48"/>
      <c r="N92" s="51" t="s">
        <v>1906</v>
      </c>
      <c r="O92" s="51">
        <v>100.00000000000001</v>
      </c>
      <c r="P92" s="50"/>
      <c r="Q92" s="48"/>
      <c r="R92" s="52">
        <v>1446</v>
      </c>
      <c r="S92" s="53">
        <v>346</v>
      </c>
      <c r="T92" s="54" t="s">
        <v>2136</v>
      </c>
      <c r="U92" s="59">
        <v>341</v>
      </c>
      <c r="V92" s="59" t="s">
        <v>2285</v>
      </c>
      <c r="W92" s="59">
        <v>14</v>
      </c>
      <c r="X92" s="60" t="s">
        <v>1520</v>
      </c>
      <c r="Y92" s="60">
        <v>1648</v>
      </c>
      <c r="Z92" s="59" t="s">
        <v>2137</v>
      </c>
      <c r="AA92" s="60" t="s">
        <v>2137</v>
      </c>
      <c r="AB92" s="61">
        <v>0</v>
      </c>
      <c r="AC92" s="59" t="s">
        <v>1408</v>
      </c>
      <c r="AD92" s="63" t="s">
        <v>1408</v>
      </c>
      <c r="AE92" s="60"/>
      <c r="AF92" s="60"/>
      <c r="AG92" s="63"/>
      <c r="AH92" s="63"/>
      <c r="AI92" s="63"/>
      <c r="AJ92" s="63"/>
      <c r="AK92" s="59" t="s">
        <v>2138</v>
      </c>
      <c r="AL92" s="60" t="s">
        <v>2139</v>
      </c>
      <c r="AM92" s="63"/>
      <c r="AN92" s="60" t="s">
        <v>2139</v>
      </c>
      <c r="AO92" s="63"/>
      <c r="AP92" s="60"/>
      <c r="AQ92" s="63"/>
      <c r="AR92" s="63"/>
      <c r="AS92" s="63"/>
      <c r="AT92" s="63"/>
      <c r="AU92" s="59" t="s">
        <v>1537</v>
      </c>
      <c r="AV92" s="60"/>
      <c r="AW92" s="63"/>
      <c r="AX92" s="63"/>
      <c r="AY92" s="63"/>
      <c r="AZ92" s="63"/>
      <c r="BA92" s="63">
        <v>0</v>
      </c>
      <c r="BB92" s="59" t="s">
        <v>1492</v>
      </c>
      <c r="BC92" s="59">
        <v>29</v>
      </c>
      <c r="BD92" s="59">
        <v>2</v>
      </c>
      <c r="BE92" s="60">
        <v>173</v>
      </c>
      <c r="BF92" s="60">
        <v>132</v>
      </c>
      <c r="BG92" s="60">
        <v>186</v>
      </c>
      <c r="BH92" s="60">
        <v>4</v>
      </c>
      <c r="BI92" s="59" t="s">
        <v>1647</v>
      </c>
      <c r="BJ92" s="60" t="s">
        <v>2096</v>
      </c>
      <c r="BK92" s="60"/>
      <c r="BL92" s="60"/>
      <c r="BM92" s="63"/>
      <c r="BN92" s="59">
        <v>0</v>
      </c>
      <c r="BO92" s="63"/>
      <c r="BP92" s="60"/>
      <c r="BQ92" s="60">
        <v>0</v>
      </c>
      <c r="BR92" s="60"/>
      <c r="BS92" s="63"/>
      <c r="BT92" s="60"/>
      <c r="BU92" s="63"/>
      <c r="BV92" s="63"/>
      <c r="BW92" s="60"/>
      <c r="BX92" s="63"/>
      <c r="BY92" s="63"/>
      <c r="BZ92" s="59">
        <v>0</v>
      </c>
      <c r="CA92" s="63"/>
      <c r="CB92" s="63"/>
      <c r="CC92" s="63"/>
      <c r="CD92" s="63"/>
      <c r="CE92" s="63"/>
      <c r="CF92" s="63"/>
      <c r="CG92" s="60"/>
      <c r="CH92" s="63"/>
      <c r="CI92" s="63"/>
      <c r="CJ92" s="63"/>
      <c r="CK92" s="63"/>
      <c r="CL92" s="63"/>
      <c r="CM92" s="63"/>
      <c r="CN92" s="59" t="s">
        <v>1413</v>
      </c>
      <c r="CO92" s="59" t="s">
        <v>1423</v>
      </c>
      <c r="CP92" s="61"/>
      <c r="CQ92" s="63"/>
      <c r="CR92" s="59">
        <v>1</v>
      </c>
      <c r="CS92" s="63"/>
      <c r="CT92" s="63"/>
      <c r="CU92" s="59" t="s">
        <v>2140</v>
      </c>
      <c r="CV92" s="63"/>
      <c r="CW92" s="63"/>
      <c r="CX92" s="63" t="s">
        <v>2141</v>
      </c>
      <c r="CY92" s="59">
        <v>44</v>
      </c>
      <c r="CZ92" s="63"/>
      <c r="DA92" s="63">
        <v>44</v>
      </c>
      <c r="DB92" s="63">
        <v>0</v>
      </c>
      <c r="DC92" s="63"/>
      <c r="DD92" s="63"/>
      <c r="DE92" s="63" t="s">
        <v>1405</v>
      </c>
      <c r="DF92" s="59">
        <v>0</v>
      </c>
      <c r="DG92" s="59">
        <v>0</v>
      </c>
      <c r="DH92" s="30">
        <v>0</v>
      </c>
      <c r="DI92" s="25"/>
      <c r="DJ92" s="25"/>
      <c r="DK92" s="25"/>
      <c r="DL92" s="25"/>
      <c r="DM92" s="23"/>
      <c r="DN92" s="25"/>
      <c r="DO92" s="25"/>
      <c r="DP92" s="27"/>
      <c r="DQ92" s="26"/>
      <c r="DR92" s="26"/>
      <c r="DS92" s="26"/>
      <c r="DT92" s="26"/>
      <c r="DU92" s="24"/>
      <c r="DV92" s="24"/>
      <c r="DW92" s="25"/>
      <c r="DX92" s="24"/>
      <c r="DY92" s="25"/>
      <c r="DZ92" s="24"/>
      <c r="EA92" s="25"/>
      <c r="EB92" s="25"/>
      <c r="EC92" s="25"/>
      <c r="ED92" s="26"/>
      <c r="EE92" s="26"/>
      <c r="EF92" s="24"/>
      <c r="EG92" s="25"/>
      <c r="EH92" s="26"/>
      <c r="EI92" s="25"/>
      <c r="EJ92" s="25"/>
      <c r="EK92" s="25"/>
      <c r="EL92" s="26"/>
      <c r="EM92" s="26"/>
      <c r="EN92" s="25"/>
      <c r="EO92" s="25"/>
      <c r="EP92" s="25"/>
      <c r="EQ92" s="25"/>
      <c r="ER92" s="25"/>
      <c r="ES92" s="26"/>
      <c r="ET92" s="26"/>
      <c r="EU92" s="25"/>
      <c r="EV92" s="27"/>
      <c r="EW92" s="27"/>
      <c r="EX92" s="27"/>
      <c r="EY92" s="27"/>
      <c r="EZ92" s="27"/>
      <c r="FA92" s="27"/>
      <c r="FB92" s="27"/>
      <c r="FC92" s="27"/>
      <c r="FD92" s="27"/>
      <c r="FE92" s="27"/>
      <c r="FF92" s="27"/>
      <c r="FG92" s="27"/>
      <c r="FH92" s="27"/>
      <c r="FI92" s="27"/>
      <c r="FJ92" s="27"/>
      <c r="FK92" s="27"/>
      <c r="FL92" s="27"/>
      <c r="FM92" s="27"/>
      <c r="FN92" s="38"/>
      <c r="FO92" s="38"/>
      <c r="FP92" s="38"/>
      <c r="FQ92" s="38"/>
      <c r="FR92" s="38"/>
      <c r="FS92" s="38"/>
    </row>
    <row r="93" spans="1:175" ht="14.4">
      <c r="A93" s="44"/>
      <c r="B93" s="44"/>
      <c r="C93" s="44"/>
      <c r="D93" s="44"/>
      <c r="E93" s="44"/>
      <c r="F93" s="44"/>
      <c r="G93" s="44"/>
      <c r="H93" s="45"/>
      <c r="I93" s="44"/>
      <c r="J93" s="44"/>
      <c r="K93" s="46"/>
      <c r="L93" s="46"/>
      <c r="M93" s="44"/>
      <c r="N93" s="44"/>
      <c r="O93" s="44"/>
      <c r="P93" s="44"/>
      <c r="Q93" s="44"/>
      <c r="R93" s="44"/>
      <c r="S93" s="44"/>
      <c r="T93" s="44"/>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57"/>
      <c r="CA93" s="47"/>
      <c r="CB93" s="47"/>
      <c r="CC93" s="47"/>
      <c r="CD93" s="47"/>
      <c r="CE93" s="47"/>
      <c r="CF93" s="47"/>
      <c r="CG93" s="47"/>
      <c r="CH93" s="47"/>
      <c r="CI93" s="47"/>
      <c r="CJ93" s="47"/>
      <c r="CK93" s="47"/>
      <c r="CL93" s="47"/>
      <c r="CM93" s="47"/>
      <c r="CN93" s="47"/>
      <c r="CO93" s="47"/>
      <c r="CP93" s="47"/>
      <c r="CQ93" s="47"/>
      <c r="CR93" s="47"/>
      <c r="CS93" s="47"/>
      <c r="CT93" s="47"/>
      <c r="CU93" s="47"/>
      <c r="CV93" s="43"/>
      <c r="CW93" s="47"/>
      <c r="CX93" s="47"/>
      <c r="CY93" s="47"/>
      <c r="CZ93" s="43"/>
      <c r="DA93" s="47"/>
      <c r="DB93" s="47"/>
      <c r="DC93" s="47"/>
      <c r="DD93" s="47"/>
      <c r="DE93" s="47"/>
      <c r="DF93" s="47"/>
      <c r="DG93" s="47"/>
      <c r="DJ93" s="10"/>
      <c r="ES93" s="9"/>
      <c r="ET93" s="9"/>
      <c r="EV93" s="9"/>
      <c r="EW93" s="9"/>
      <c r="EX93" s="9"/>
      <c r="EY93" s="9"/>
      <c r="EZ93" s="9"/>
      <c r="FA93" s="9"/>
    </row>
    <row r="94" spans="1:175" ht="14.4">
      <c r="A94" s="44"/>
      <c r="B94" s="44"/>
      <c r="C94" s="44"/>
      <c r="D94" s="44"/>
      <c r="E94" s="44"/>
      <c r="F94" s="44"/>
      <c r="G94" s="44"/>
      <c r="H94" s="45"/>
      <c r="I94" s="44"/>
      <c r="J94" s="44"/>
      <c r="K94" s="46"/>
      <c r="L94" s="46"/>
      <c r="M94" s="44"/>
      <c r="N94" s="44"/>
      <c r="O94" s="44"/>
      <c r="P94" s="44"/>
      <c r="Q94" s="44"/>
      <c r="R94" s="44"/>
      <c r="S94" s="44"/>
      <c r="T94" s="44"/>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57"/>
      <c r="CA94" s="47"/>
      <c r="CB94" s="47"/>
      <c r="CC94" s="47"/>
      <c r="CD94" s="47"/>
      <c r="CE94" s="47"/>
      <c r="CF94" s="47"/>
      <c r="CG94" s="47"/>
      <c r="CH94" s="47"/>
      <c r="CI94" s="47"/>
      <c r="CJ94" s="47"/>
      <c r="CK94" s="47"/>
      <c r="CL94" s="47"/>
      <c r="CM94" s="47"/>
      <c r="CN94" s="47"/>
      <c r="CO94" s="47"/>
      <c r="CP94" s="47"/>
      <c r="CQ94" s="47"/>
      <c r="CR94" s="47"/>
      <c r="CS94" s="47"/>
      <c r="CT94" s="47"/>
      <c r="CU94" s="47"/>
      <c r="CV94" s="43"/>
      <c r="CW94" s="47"/>
      <c r="CX94" s="47"/>
      <c r="CY94" s="47"/>
      <c r="CZ94" s="43"/>
      <c r="DA94" s="47"/>
      <c r="DB94" s="47"/>
      <c r="DC94" s="47"/>
      <c r="DD94" s="47"/>
      <c r="DE94" s="47"/>
      <c r="DF94" s="47"/>
      <c r="DG94" s="47"/>
      <c r="DJ94" s="10"/>
      <c r="ES94" s="9"/>
      <c r="ET94" s="9"/>
      <c r="EV94" s="9"/>
      <c r="EW94" s="9"/>
      <c r="EX94" s="9"/>
      <c r="EY94" s="9"/>
      <c r="EZ94" s="9"/>
      <c r="FA94" s="9"/>
    </row>
    <row r="95" spans="1:175">
      <c r="A95" s="9"/>
      <c r="B95" s="9"/>
      <c r="C95" s="9"/>
      <c r="D95" s="9"/>
      <c r="F95" s="9"/>
      <c r="G95" s="9"/>
      <c r="H95" s="22"/>
      <c r="I95" s="9"/>
      <c r="J95" s="9"/>
      <c r="P95" s="9"/>
      <c r="T95" s="9"/>
      <c r="U95" s="36"/>
      <c r="V95" s="36"/>
      <c r="AL95" s="36"/>
      <c r="AV95" s="36"/>
      <c r="BA95" s="36"/>
      <c r="BW95" s="36"/>
      <c r="CV95" s="35"/>
      <c r="CX95" s="36"/>
      <c r="CZ95" s="35"/>
      <c r="DB95" s="36"/>
      <c r="DJ95" s="10"/>
      <c r="ES95" s="9"/>
      <c r="ET95" s="9"/>
      <c r="EV95" s="9"/>
      <c r="EW95" s="9"/>
      <c r="EX95" s="9"/>
      <c r="EY95" s="9"/>
      <c r="EZ95" s="9"/>
      <c r="FA95" s="9"/>
    </row>
    <row r="96" spans="1:175">
      <c r="A96" s="9"/>
      <c r="B96" s="9"/>
      <c r="C96" s="9"/>
      <c r="D96" s="9"/>
      <c r="F96" s="9"/>
      <c r="G96" s="9"/>
      <c r="H96" s="22"/>
      <c r="I96" s="9"/>
      <c r="J96" s="9"/>
      <c r="P96" s="9"/>
      <c r="T96" s="9"/>
      <c r="U96" s="36"/>
      <c r="V96" s="36"/>
      <c r="AL96" s="36"/>
      <c r="AV96" s="36"/>
      <c r="BA96" s="36"/>
      <c r="BW96" s="36"/>
      <c r="CV96" s="35"/>
      <c r="CX96" s="36"/>
      <c r="CZ96" s="35"/>
      <c r="DB96" s="36"/>
      <c r="DJ96" s="10"/>
      <c r="ES96" s="9"/>
      <c r="ET96" s="9"/>
      <c r="EV96" s="9"/>
      <c r="EW96" s="9"/>
      <c r="EX96" s="9"/>
      <c r="EY96" s="9"/>
      <c r="EZ96" s="9"/>
      <c r="FA96" s="9"/>
    </row>
    <row r="97" spans="1:157">
      <c r="A97" s="9"/>
      <c r="B97" s="9"/>
      <c r="C97" s="9"/>
      <c r="D97" s="9"/>
      <c r="F97" s="9"/>
      <c r="G97" s="9"/>
      <c r="H97" s="22"/>
      <c r="I97" s="9"/>
      <c r="J97" s="9"/>
      <c r="P97" s="9"/>
      <c r="T97" s="9"/>
      <c r="U97" s="36"/>
      <c r="V97" s="36"/>
      <c r="AL97" s="36"/>
      <c r="AV97" s="36"/>
      <c r="BA97" s="36"/>
      <c r="BW97" s="36"/>
      <c r="CV97" s="35"/>
      <c r="CX97" s="36"/>
      <c r="CZ97" s="35"/>
      <c r="DB97" s="36"/>
      <c r="DJ97" s="10"/>
      <c r="ES97" s="9"/>
      <c r="ET97" s="9"/>
      <c r="EV97" s="9"/>
      <c r="EW97" s="9"/>
      <c r="EX97" s="9"/>
      <c r="EY97" s="9"/>
      <c r="EZ97" s="9"/>
      <c r="FA97" s="9"/>
    </row>
    <row r="98" spans="1:157">
      <c r="A98" s="9"/>
      <c r="B98" s="9"/>
      <c r="C98" s="9"/>
      <c r="D98" s="9"/>
      <c r="F98" s="9"/>
      <c r="G98" s="9"/>
      <c r="H98" s="22"/>
      <c r="I98" s="9"/>
      <c r="J98" s="9"/>
      <c r="P98" s="9"/>
      <c r="T98" s="9"/>
      <c r="U98" s="36"/>
      <c r="V98" s="36"/>
      <c r="AL98" s="36"/>
      <c r="AV98" s="36"/>
      <c r="BA98" s="36"/>
      <c r="BW98" s="36"/>
      <c r="CV98" s="35"/>
      <c r="CX98" s="36"/>
      <c r="CZ98" s="35"/>
      <c r="DB98" s="36"/>
      <c r="DJ98" s="10"/>
      <c r="ES98" s="9"/>
      <c r="ET98" s="9"/>
      <c r="EV98" s="9"/>
      <c r="EW98" s="9"/>
      <c r="EX98" s="9"/>
      <c r="EY98" s="9"/>
      <c r="EZ98" s="9"/>
      <c r="FA98" s="9"/>
    </row>
    <row r="99" spans="1:157">
      <c r="A99" s="9"/>
      <c r="B99" s="9"/>
      <c r="C99" s="9"/>
      <c r="D99" s="9"/>
      <c r="F99" s="9"/>
      <c r="G99" s="9"/>
      <c r="H99" s="22"/>
      <c r="I99" s="9"/>
      <c r="J99" s="9"/>
      <c r="P99" s="9"/>
      <c r="T99" s="9"/>
      <c r="U99" s="36"/>
      <c r="V99" s="36"/>
      <c r="AL99" s="36"/>
      <c r="AV99" s="36"/>
      <c r="BA99" s="36"/>
      <c r="BW99" s="36"/>
      <c r="CV99" s="35"/>
      <c r="CX99" s="36"/>
      <c r="CZ99" s="35"/>
      <c r="DB99" s="36"/>
      <c r="DJ99" s="10"/>
      <c r="ES99" s="9"/>
      <c r="ET99" s="9"/>
      <c r="EV99" s="9"/>
      <c r="EW99" s="9"/>
      <c r="EX99" s="9"/>
      <c r="EY99" s="9"/>
      <c r="EZ99" s="9"/>
      <c r="FA99" s="9"/>
    </row>
    <row r="100" spans="1:157">
      <c r="A100" s="9"/>
      <c r="B100" s="9"/>
      <c r="C100" s="9"/>
      <c r="D100" s="9"/>
      <c r="F100" s="9"/>
      <c r="G100" s="9"/>
      <c r="H100" s="22"/>
      <c r="I100" s="9"/>
      <c r="J100" s="9"/>
      <c r="P100" s="9"/>
      <c r="T100" s="9"/>
      <c r="U100" s="36"/>
      <c r="V100" s="36"/>
      <c r="AL100" s="36"/>
      <c r="AV100" s="36"/>
      <c r="BA100" s="36"/>
      <c r="BW100" s="36"/>
      <c r="CV100" s="35"/>
      <c r="CX100" s="36"/>
      <c r="CZ100" s="35"/>
      <c r="DB100" s="36"/>
      <c r="DJ100" s="10"/>
      <c r="ES100" s="9"/>
      <c r="ET100" s="9"/>
      <c r="EV100" s="9"/>
      <c r="EW100" s="9"/>
      <c r="EX100" s="9"/>
      <c r="EY100" s="9"/>
      <c r="EZ100" s="9"/>
      <c r="FA100" s="9"/>
    </row>
    <row r="101" spans="1:157">
      <c r="A101" s="9"/>
      <c r="B101" s="9"/>
      <c r="C101" s="9"/>
      <c r="D101" s="9"/>
      <c r="F101" s="9"/>
      <c r="G101" s="9"/>
      <c r="H101" s="22"/>
      <c r="I101" s="9"/>
      <c r="J101" s="9"/>
      <c r="P101" s="9"/>
      <c r="T101" s="9"/>
      <c r="U101" s="36"/>
      <c r="V101" s="36"/>
      <c r="AL101" s="36"/>
      <c r="AV101" s="36"/>
      <c r="BA101" s="36"/>
      <c r="BW101" s="36"/>
      <c r="CV101" s="35"/>
      <c r="CX101" s="36"/>
      <c r="CZ101" s="35"/>
      <c r="DB101" s="36"/>
      <c r="DJ101" s="10"/>
      <c r="ES101" s="9"/>
      <c r="ET101" s="9"/>
      <c r="EV101" s="9"/>
      <c r="EW101" s="9"/>
      <c r="EX101" s="9"/>
      <c r="EY101" s="9"/>
      <c r="EZ101" s="9"/>
      <c r="FA101" s="9"/>
    </row>
    <row r="102" spans="1:157">
      <c r="A102" s="9"/>
      <c r="B102" s="9"/>
      <c r="C102" s="9"/>
      <c r="D102" s="9"/>
      <c r="F102" s="9"/>
      <c r="G102" s="9"/>
      <c r="H102" s="22"/>
      <c r="I102" s="9"/>
      <c r="J102" s="9"/>
      <c r="P102" s="9"/>
      <c r="T102" s="9"/>
      <c r="U102" s="36"/>
      <c r="V102" s="36"/>
      <c r="AL102" s="36"/>
      <c r="AV102" s="36"/>
      <c r="BA102" s="36"/>
      <c r="BW102" s="36"/>
      <c r="CV102" s="35"/>
      <c r="CX102" s="36"/>
      <c r="CZ102" s="35"/>
      <c r="DB102" s="36"/>
      <c r="DJ102" s="10"/>
      <c r="ES102" s="9"/>
      <c r="ET102" s="9"/>
      <c r="EV102" s="9"/>
      <c r="EW102" s="9"/>
      <c r="EX102" s="9"/>
      <c r="EY102" s="9"/>
      <c r="EZ102" s="9"/>
      <c r="FA102" s="9"/>
    </row>
    <row r="103" spans="1:157">
      <c r="A103" s="9"/>
      <c r="B103" s="9"/>
      <c r="C103" s="9"/>
      <c r="D103" s="9"/>
      <c r="F103" s="9"/>
      <c r="G103" s="9"/>
      <c r="H103" s="22"/>
      <c r="I103" s="9"/>
      <c r="J103" s="9"/>
      <c r="P103" s="9"/>
      <c r="T103" s="9"/>
      <c r="U103" s="36"/>
      <c r="V103" s="36"/>
      <c r="AL103" s="36"/>
      <c r="AV103" s="36"/>
      <c r="BA103" s="36"/>
      <c r="BW103" s="36"/>
      <c r="CV103" s="35"/>
      <c r="CX103" s="36"/>
      <c r="CZ103" s="35"/>
      <c r="DB103" s="36"/>
      <c r="DJ103" s="10"/>
      <c r="ES103" s="9"/>
      <c r="ET103" s="9"/>
      <c r="EV103" s="9"/>
      <c r="EW103" s="9"/>
      <c r="EX103" s="9"/>
      <c r="EY103" s="9"/>
      <c r="EZ103" s="9"/>
      <c r="FA103" s="9"/>
    </row>
    <row r="104" spans="1:157">
      <c r="A104" s="9"/>
      <c r="B104" s="9"/>
      <c r="C104" s="9"/>
      <c r="D104" s="9"/>
      <c r="F104" s="9"/>
      <c r="G104" s="9"/>
      <c r="H104" s="22"/>
      <c r="I104" s="9"/>
      <c r="J104" s="9"/>
      <c r="P104" s="9"/>
      <c r="T104" s="9"/>
      <c r="U104" s="36"/>
      <c r="V104" s="36"/>
      <c r="AL104" s="36"/>
      <c r="AV104" s="36"/>
      <c r="BA104" s="36"/>
      <c r="BW104" s="36"/>
      <c r="CV104" s="35"/>
      <c r="CX104" s="36"/>
      <c r="CZ104" s="35"/>
      <c r="DB104" s="36"/>
      <c r="DJ104" s="10"/>
      <c r="ES104" s="9"/>
      <c r="ET104" s="9"/>
      <c r="EV104" s="9"/>
      <c r="EW104" s="9"/>
      <c r="EX104" s="9"/>
      <c r="EY104" s="9"/>
      <c r="EZ104" s="9"/>
      <c r="FA104" s="9"/>
    </row>
    <row r="105" spans="1:157">
      <c r="A105" s="9"/>
      <c r="B105" s="9"/>
      <c r="C105" s="9"/>
      <c r="D105" s="9"/>
      <c r="F105" s="9"/>
      <c r="G105" s="9"/>
      <c r="H105" s="22"/>
      <c r="I105" s="9"/>
      <c r="J105" s="9"/>
      <c r="P105" s="9"/>
      <c r="T105" s="9"/>
      <c r="U105" s="36"/>
      <c r="V105" s="36"/>
      <c r="AL105" s="36"/>
      <c r="AV105" s="36"/>
      <c r="BA105" s="36"/>
      <c r="BW105" s="36"/>
      <c r="CV105" s="35"/>
      <c r="CX105" s="36"/>
      <c r="CZ105" s="35"/>
      <c r="DB105" s="36"/>
      <c r="DJ105" s="10"/>
      <c r="ES105" s="9"/>
      <c r="ET105" s="9"/>
      <c r="EV105" s="9"/>
      <c r="EW105" s="9"/>
      <c r="EX105" s="9"/>
      <c r="EY105" s="9"/>
      <c r="EZ105" s="9"/>
      <c r="FA105" s="9"/>
    </row>
    <row r="106" spans="1:157">
      <c r="A106" s="9"/>
      <c r="B106" s="9"/>
      <c r="C106" s="9"/>
      <c r="D106" s="9"/>
      <c r="F106" s="9"/>
      <c r="G106" s="9"/>
      <c r="H106" s="22"/>
      <c r="I106" s="9"/>
      <c r="J106" s="9"/>
      <c r="P106" s="9"/>
      <c r="T106" s="9"/>
      <c r="U106" s="36"/>
      <c r="V106" s="36"/>
      <c r="AL106" s="36"/>
      <c r="AV106" s="36"/>
      <c r="BA106" s="36"/>
      <c r="BW106" s="36"/>
      <c r="CV106" s="35"/>
      <c r="CX106" s="36"/>
      <c r="CZ106" s="35"/>
      <c r="DB106" s="36"/>
      <c r="DJ106" s="10"/>
      <c r="ES106" s="9"/>
      <c r="ET106" s="9"/>
      <c r="EV106" s="9"/>
      <c r="EW106" s="9"/>
      <c r="EX106" s="9"/>
      <c r="EY106" s="9"/>
      <c r="EZ106" s="9"/>
      <c r="FA106" s="9"/>
    </row>
    <row r="107" spans="1:157">
      <c r="A107" s="9"/>
      <c r="B107" s="9"/>
      <c r="C107" s="9"/>
      <c r="D107" s="9"/>
      <c r="F107" s="9"/>
      <c r="G107" s="9"/>
      <c r="H107" s="22"/>
      <c r="I107" s="9"/>
      <c r="J107" s="9"/>
      <c r="P107" s="9"/>
      <c r="T107" s="9"/>
      <c r="U107" s="36"/>
      <c r="V107" s="36"/>
      <c r="AL107" s="36"/>
      <c r="AV107" s="36"/>
      <c r="BA107" s="36"/>
      <c r="BW107" s="36"/>
      <c r="CV107" s="35"/>
      <c r="CX107" s="36"/>
      <c r="CZ107" s="35"/>
      <c r="DB107" s="36"/>
      <c r="DJ107" s="10"/>
      <c r="ES107" s="9"/>
      <c r="ET107" s="9"/>
      <c r="EV107" s="9"/>
      <c r="EW107" s="9"/>
      <c r="EX107" s="9"/>
      <c r="EY107" s="9"/>
      <c r="EZ107" s="9"/>
      <c r="FA107" s="9"/>
    </row>
    <row r="108" spans="1:157">
      <c r="A108" s="9"/>
      <c r="B108" s="9"/>
      <c r="C108" s="9"/>
      <c r="D108" s="9"/>
      <c r="F108" s="9"/>
      <c r="G108" s="9"/>
      <c r="H108" s="22"/>
      <c r="I108" s="9"/>
      <c r="J108" s="9"/>
      <c r="P108" s="9"/>
      <c r="T108" s="9"/>
      <c r="U108" s="36"/>
      <c r="V108" s="36"/>
      <c r="AL108" s="36"/>
      <c r="AV108" s="36"/>
      <c r="BA108" s="36"/>
      <c r="BW108" s="36"/>
      <c r="CV108" s="35"/>
      <c r="CX108" s="36"/>
      <c r="CZ108" s="35"/>
      <c r="DB108" s="36"/>
      <c r="DJ108" s="10"/>
      <c r="ES108" s="9"/>
      <c r="ET108" s="9"/>
      <c r="EV108" s="9"/>
      <c r="EW108" s="9"/>
      <c r="EX108" s="9"/>
      <c r="EY108" s="9"/>
      <c r="EZ108" s="9"/>
      <c r="FA108" s="9"/>
    </row>
    <row r="109" spans="1:157">
      <c r="A109" s="9"/>
      <c r="B109" s="9"/>
      <c r="C109" s="9"/>
      <c r="D109" s="9"/>
      <c r="F109" s="9"/>
      <c r="G109" s="9"/>
      <c r="H109" s="22"/>
      <c r="I109" s="9"/>
      <c r="J109" s="9"/>
      <c r="P109" s="9"/>
      <c r="T109" s="9"/>
      <c r="U109" s="36"/>
      <c r="V109" s="36"/>
      <c r="AL109" s="36"/>
      <c r="AV109" s="36"/>
      <c r="BA109" s="36"/>
      <c r="BW109" s="36"/>
      <c r="CV109" s="35"/>
      <c r="CX109" s="36"/>
      <c r="CZ109" s="35"/>
      <c r="DB109" s="36"/>
      <c r="DJ109" s="10"/>
      <c r="ES109" s="9"/>
      <c r="ET109" s="9"/>
      <c r="EV109" s="9"/>
      <c r="EW109" s="9"/>
      <c r="EX109" s="9"/>
      <c r="EY109" s="9"/>
      <c r="EZ109" s="9"/>
      <c r="FA109" s="9"/>
    </row>
    <row r="110" spans="1:157">
      <c r="A110" s="9"/>
      <c r="B110" s="9"/>
      <c r="C110" s="9"/>
      <c r="D110" s="9"/>
      <c r="F110" s="9"/>
      <c r="G110" s="9"/>
      <c r="H110" s="22"/>
      <c r="I110" s="9"/>
      <c r="J110" s="9"/>
      <c r="P110" s="9"/>
      <c r="T110" s="9"/>
      <c r="U110" s="36"/>
      <c r="V110" s="36"/>
      <c r="AL110" s="36"/>
      <c r="AV110" s="36"/>
      <c r="BA110" s="36"/>
      <c r="BW110" s="36"/>
      <c r="CV110" s="35"/>
      <c r="CX110" s="36"/>
      <c r="CZ110" s="35"/>
      <c r="DB110" s="36"/>
      <c r="DJ110" s="10"/>
      <c r="ES110" s="9"/>
      <c r="ET110" s="9"/>
      <c r="EV110" s="9"/>
      <c r="EW110" s="9"/>
      <c r="EX110" s="9"/>
      <c r="EY110" s="9"/>
      <c r="EZ110" s="9"/>
      <c r="FA110" s="9"/>
    </row>
    <row r="111" spans="1:157">
      <c r="A111" s="9"/>
      <c r="B111" s="9"/>
      <c r="C111" s="9"/>
      <c r="D111" s="9"/>
      <c r="F111" s="9"/>
      <c r="G111" s="9"/>
      <c r="H111" s="22"/>
      <c r="I111" s="9"/>
      <c r="J111" s="9"/>
      <c r="P111" s="9"/>
      <c r="T111" s="9"/>
      <c r="U111" s="36"/>
      <c r="V111" s="36"/>
      <c r="AL111" s="36"/>
      <c r="AV111" s="36"/>
      <c r="BA111" s="36"/>
      <c r="BW111" s="36"/>
      <c r="CV111" s="35"/>
      <c r="CX111" s="36"/>
      <c r="CZ111" s="35"/>
      <c r="DB111" s="36"/>
      <c r="DJ111" s="10"/>
      <c r="ES111" s="9"/>
      <c r="ET111" s="9"/>
      <c r="EV111" s="9"/>
      <c r="EW111" s="9"/>
      <c r="EX111" s="9"/>
      <c r="EY111" s="9"/>
      <c r="EZ111" s="9"/>
      <c r="FA111" s="9"/>
    </row>
    <row r="112" spans="1:157">
      <c r="A112" s="9"/>
      <c r="B112" s="9"/>
      <c r="C112" s="9"/>
      <c r="D112" s="9"/>
      <c r="F112" s="9"/>
      <c r="G112" s="9"/>
      <c r="H112" s="22"/>
      <c r="I112" s="9"/>
      <c r="J112" s="9"/>
      <c r="P112" s="9"/>
      <c r="T112" s="9"/>
      <c r="U112" s="36"/>
      <c r="V112" s="36"/>
      <c r="AL112" s="36"/>
      <c r="AV112" s="36"/>
      <c r="BA112" s="36"/>
      <c r="BW112" s="36"/>
      <c r="CV112" s="35"/>
      <c r="CX112" s="36"/>
      <c r="CZ112" s="35"/>
      <c r="DB112" s="36"/>
      <c r="DJ112" s="10"/>
      <c r="ES112" s="9"/>
      <c r="ET112" s="9"/>
      <c r="EV112" s="9"/>
      <c r="EW112" s="9"/>
      <c r="EX112" s="9"/>
      <c r="EY112" s="9"/>
      <c r="EZ112" s="9"/>
      <c r="FA112" s="9"/>
    </row>
    <row r="113" spans="1:157">
      <c r="A113" s="9"/>
      <c r="B113" s="9"/>
      <c r="C113" s="9"/>
      <c r="D113" s="9"/>
      <c r="F113" s="9"/>
      <c r="G113" s="9"/>
      <c r="H113" s="22"/>
      <c r="I113" s="9"/>
      <c r="J113" s="9"/>
      <c r="P113" s="9"/>
      <c r="T113" s="9"/>
      <c r="U113" s="36"/>
      <c r="V113" s="36"/>
      <c r="AL113" s="36"/>
      <c r="AV113" s="36"/>
      <c r="BA113" s="36"/>
      <c r="BW113" s="36"/>
      <c r="CV113" s="35"/>
      <c r="CX113" s="36"/>
      <c r="CZ113" s="35"/>
      <c r="DB113" s="36"/>
      <c r="DJ113" s="10"/>
      <c r="ES113" s="9"/>
      <c r="ET113" s="9"/>
      <c r="EV113" s="9"/>
      <c r="EW113" s="9"/>
      <c r="EX113" s="9"/>
      <c r="EY113" s="9"/>
      <c r="EZ113" s="9"/>
      <c r="FA113" s="9"/>
    </row>
    <row r="114" spans="1:157">
      <c r="A114" s="9"/>
      <c r="B114" s="9"/>
      <c r="C114" s="9"/>
      <c r="D114" s="9"/>
      <c r="F114" s="9"/>
      <c r="G114" s="9"/>
      <c r="H114" s="22"/>
      <c r="I114" s="9"/>
      <c r="J114" s="9"/>
      <c r="P114" s="9"/>
      <c r="T114" s="9"/>
      <c r="U114" s="36"/>
      <c r="V114" s="36"/>
      <c r="AL114" s="36"/>
      <c r="AV114" s="36"/>
      <c r="BA114" s="36"/>
      <c r="BW114" s="36"/>
      <c r="CV114" s="35"/>
      <c r="CX114" s="36"/>
      <c r="CZ114" s="35"/>
      <c r="DB114" s="36"/>
      <c r="DJ114" s="10"/>
      <c r="ES114" s="9"/>
      <c r="ET114" s="9"/>
      <c r="EV114" s="9"/>
      <c r="EW114" s="9"/>
      <c r="EX114" s="9"/>
      <c r="EY114" s="9"/>
      <c r="EZ114" s="9"/>
      <c r="FA114" s="9"/>
    </row>
    <row r="115" spans="1:157">
      <c r="A115" s="9"/>
      <c r="B115" s="9"/>
      <c r="C115" s="9"/>
      <c r="D115" s="9"/>
      <c r="F115" s="9"/>
      <c r="G115" s="9"/>
      <c r="H115" s="22"/>
      <c r="I115" s="9"/>
      <c r="J115" s="9"/>
      <c r="P115" s="9"/>
      <c r="T115" s="9"/>
      <c r="U115" s="36"/>
      <c r="V115" s="36"/>
      <c r="AL115" s="36"/>
      <c r="AV115" s="36"/>
      <c r="BA115" s="36"/>
      <c r="BW115" s="36"/>
      <c r="CV115" s="35"/>
      <c r="CX115" s="36"/>
      <c r="CZ115" s="35"/>
      <c r="DB115" s="36"/>
      <c r="DJ115" s="10"/>
      <c r="ES115" s="9"/>
      <c r="ET115" s="9"/>
      <c r="EV115" s="9"/>
      <c r="EW115" s="9"/>
      <c r="EX115" s="9"/>
      <c r="EY115" s="9"/>
      <c r="EZ115" s="9"/>
      <c r="FA115" s="9"/>
    </row>
    <row r="116" spans="1:157">
      <c r="A116" s="9"/>
      <c r="B116" s="9"/>
      <c r="C116" s="9"/>
      <c r="D116" s="9"/>
      <c r="F116" s="9"/>
      <c r="G116" s="9"/>
      <c r="H116" s="9"/>
      <c r="I116" s="9"/>
      <c r="J116" s="9"/>
      <c r="P116" s="9"/>
      <c r="T116" s="9"/>
      <c r="U116" s="36"/>
      <c r="V116" s="36"/>
      <c r="AL116" s="36"/>
      <c r="AV116" s="36"/>
      <c r="BA116" s="36"/>
      <c r="BW116" s="36"/>
      <c r="CV116" s="35"/>
      <c r="CX116" s="36"/>
      <c r="CZ116" s="35"/>
      <c r="DB116" s="36"/>
      <c r="DJ116" s="10"/>
      <c r="ES116" s="9"/>
      <c r="ET116" s="9"/>
      <c r="EV116" s="9"/>
      <c r="EW116" s="9"/>
      <c r="EX116" s="9"/>
      <c r="EY116" s="9"/>
      <c r="EZ116" s="9"/>
      <c r="FA116" s="9"/>
    </row>
    <row r="117" spans="1:157">
      <c r="A117" s="9"/>
      <c r="B117" s="9"/>
      <c r="C117" s="9"/>
      <c r="D117" s="9"/>
      <c r="F117" s="9"/>
      <c r="G117" s="9"/>
      <c r="H117" s="9"/>
      <c r="I117" s="9"/>
      <c r="J117" s="9"/>
      <c r="P117" s="9"/>
      <c r="T117" s="9"/>
      <c r="U117" s="36"/>
      <c r="V117" s="36"/>
      <c r="AL117" s="36"/>
      <c r="AV117" s="36"/>
      <c r="BA117" s="36"/>
      <c r="BW117" s="36"/>
      <c r="CV117" s="35"/>
      <c r="CX117" s="36"/>
      <c r="CZ117" s="35"/>
      <c r="DB117" s="36"/>
      <c r="DJ117" s="10"/>
      <c r="ES117" s="9"/>
      <c r="ET117" s="9"/>
      <c r="EV117" s="9"/>
      <c r="EW117" s="9"/>
      <c r="EX117" s="9"/>
      <c r="EY117" s="9"/>
      <c r="EZ117" s="9"/>
      <c r="FA117" s="9"/>
    </row>
    <row r="118" spans="1:157">
      <c r="A118" s="9"/>
      <c r="B118" s="9"/>
      <c r="C118" s="9"/>
      <c r="D118" s="9"/>
      <c r="F118" s="9"/>
      <c r="G118" s="9"/>
      <c r="H118" s="9"/>
      <c r="I118" s="9"/>
      <c r="J118" s="9"/>
      <c r="P118" s="9"/>
      <c r="T118" s="9"/>
      <c r="U118" s="36"/>
      <c r="V118" s="36"/>
      <c r="AL118" s="36"/>
      <c r="AV118" s="36"/>
      <c r="BA118" s="36"/>
      <c r="BW118" s="36"/>
      <c r="CV118" s="35"/>
      <c r="CX118" s="36"/>
      <c r="CZ118" s="35"/>
      <c r="DB118" s="36"/>
      <c r="DJ118" s="10"/>
      <c r="ES118" s="9"/>
      <c r="ET118" s="9"/>
      <c r="EV118" s="9"/>
      <c r="EW118" s="9"/>
      <c r="EX118" s="9"/>
      <c r="EY118" s="9"/>
      <c r="EZ118" s="9"/>
      <c r="FA118" s="9"/>
    </row>
    <row r="119" spans="1:157">
      <c r="A119" s="9"/>
      <c r="B119" s="9"/>
      <c r="C119" s="9"/>
      <c r="D119" s="9"/>
      <c r="F119" s="9"/>
      <c r="G119" s="9"/>
      <c r="H119" s="9"/>
      <c r="I119" s="9"/>
      <c r="J119" s="9"/>
      <c r="P119" s="9"/>
      <c r="T119" s="9"/>
      <c r="U119" s="36"/>
      <c r="V119" s="36"/>
      <c r="AL119" s="36"/>
      <c r="AV119" s="36"/>
      <c r="BA119" s="36"/>
      <c r="BW119" s="36"/>
      <c r="CV119" s="35"/>
      <c r="CX119" s="36"/>
      <c r="CZ119" s="35"/>
      <c r="DB119" s="36"/>
      <c r="DJ119" s="10"/>
      <c r="ES119" s="9"/>
      <c r="ET119" s="9"/>
      <c r="EV119" s="9"/>
      <c r="EW119" s="9"/>
      <c r="EX119" s="9"/>
      <c r="EY119" s="9"/>
      <c r="EZ119" s="9"/>
      <c r="FA119" s="9"/>
    </row>
    <row r="120" spans="1:157">
      <c r="A120" s="9"/>
      <c r="B120" s="9"/>
      <c r="C120" s="9"/>
      <c r="D120" s="9"/>
      <c r="F120" s="9"/>
      <c r="G120" s="9"/>
      <c r="H120" s="9"/>
      <c r="I120" s="9"/>
      <c r="J120" s="9"/>
      <c r="P120" s="9"/>
      <c r="T120" s="9"/>
      <c r="U120" s="36"/>
      <c r="V120" s="36"/>
      <c r="AL120" s="36"/>
      <c r="AV120" s="36"/>
      <c r="BA120" s="36"/>
      <c r="BW120" s="36"/>
      <c r="CV120" s="35"/>
      <c r="CX120" s="36"/>
      <c r="CZ120" s="35"/>
      <c r="DB120" s="36"/>
      <c r="DJ120" s="10"/>
      <c r="ES120" s="9"/>
      <c r="ET120" s="9"/>
      <c r="EV120" s="9"/>
      <c r="EW120" s="9"/>
      <c r="EX120" s="9"/>
      <c r="EY120" s="9"/>
      <c r="EZ120" s="9"/>
      <c r="FA120" s="9"/>
    </row>
    <row r="121" spans="1:157">
      <c r="A121" s="9"/>
      <c r="B121" s="9"/>
      <c r="C121" s="9"/>
      <c r="D121" s="9"/>
      <c r="F121" s="9"/>
      <c r="G121" s="9"/>
      <c r="H121" s="9"/>
      <c r="I121" s="9"/>
      <c r="J121" s="9"/>
      <c r="P121" s="9"/>
      <c r="T121" s="9"/>
      <c r="U121" s="36"/>
      <c r="V121" s="36"/>
      <c r="AL121" s="36"/>
      <c r="AV121" s="36"/>
      <c r="BA121" s="36"/>
      <c r="BW121" s="36"/>
      <c r="CV121" s="35"/>
      <c r="CX121" s="36"/>
      <c r="CZ121" s="35"/>
      <c r="DB121" s="36"/>
      <c r="DJ121" s="10"/>
      <c r="ES121" s="9"/>
      <c r="ET121" s="9"/>
      <c r="EV121" s="9"/>
      <c r="EW121" s="9"/>
      <c r="EX121" s="9"/>
      <c r="EY121" s="9"/>
      <c r="EZ121" s="9"/>
      <c r="FA121" s="9"/>
    </row>
    <row r="122" spans="1:157">
      <c r="A122" s="9"/>
      <c r="B122" s="9"/>
      <c r="C122" s="9"/>
      <c r="D122" s="9"/>
      <c r="F122" s="9"/>
      <c r="G122" s="9"/>
      <c r="H122" s="9"/>
      <c r="I122" s="9"/>
      <c r="J122" s="9"/>
      <c r="P122" s="9"/>
      <c r="T122" s="9"/>
      <c r="U122" s="36"/>
      <c r="V122" s="36"/>
      <c r="AL122" s="36"/>
      <c r="AV122" s="36"/>
      <c r="BA122" s="36"/>
      <c r="BW122" s="36"/>
      <c r="CV122" s="35"/>
      <c r="CX122" s="36"/>
      <c r="CZ122" s="35"/>
      <c r="DB122" s="36"/>
      <c r="DJ122" s="10"/>
      <c r="ES122" s="9"/>
      <c r="ET122" s="9"/>
      <c r="EV122" s="9"/>
      <c r="EW122" s="9"/>
      <c r="EX122" s="9"/>
      <c r="EY122" s="9"/>
      <c r="EZ122" s="9"/>
      <c r="FA122" s="9"/>
    </row>
    <row r="123" spans="1:157">
      <c r="A123" s="9"/>
      <c r="B123" s="9"/>
      <c r="C123" s="9"/>
      <c r="D123" s="9"/>
      <c r="F123" s="9"/>
      <c r="G123" s="9"/>
      <c r="H123" s="9"/>
      <c r="I123" s="9"/>
      <c r="J123" s="9"/>
      <c r="P123" s="9"/>
      <c r="T123" s="9"/>
      <c r="U123" s="36"/>
      <c r="V123" s="36"/>
      <c r="AL123" s="36"/>
      <c r="AV123" s="36"/>
      <c r="BA123" s="36"/>
      <c r="BW123" s="36"/>
      <c r="CV123" s="35"/>
      <c r="CX123" s="36"/>
      <c r="CZ123" s="35"/>
      <c r="DB123" s="36"/>
      <c r="DJ123" s="10"/>
      <c r="ES123" s="9"/>
      <c r="ET123" s="9"/>
      <c r="EV123" s="9"/>
      <c r="EW123" s="9"/>
      <c r="EX123" s="9"/>
      <c r="EY123" s="9"/>
      <c r="EZ123" s="9"/>
      <c r="FA123" s="9"/>
    </row>
    <row r="124" spans="1:157">
      <c r="A124" s="9"/>
      <c r="B124" s="9"/>
      <c r="C124" s="9"/>
      <c r="D124" s="9"/>
      <c r="F124" s="9"/>
      <c r="G124" s="9"/>
      <c r="H124" s="9"/>
      <c r="I124" s="9"/>
      <c r="J124" s="9"/>
      <c r="P124" s="9"/>
      <c r="T124" s="9"/>
      <c r="U124" s="36"/>
      <c r="V124" s="36"/>
      <c r="AL124" s="36"/>
      <c r="AV124" s="36"/>
      <c r="BA124" s="36"/>
      <c r="BW124" s="36"/>
      <c r="CV124" s="35"/>
      <c r="CX124" s="36"/>
      <c r="CZ124" s="35"/>
      <c r="DB124" s="36"/>
      <c r="DJ124" s="10"/>
      <c r="ES124" s="9"/>
      <c r="ET124" s="9"/>
      <c r="EV124" s="9"/>
      <c r="EW124" s="9"/>
      <c r="EX124" s="9"/>
      <c r="EY124" s="9"/>
      <c r="EZ124" s="9"/>
      <c r="FA124" s="9"/>
    </row>
    <row r="125" spans="1:157">
      <c r="A125" s="9"/>
      <c r="B125" s="9"/>
      <c r="C125" s="9"/>
      <c r="D125" s="9"/>
      <c r="F125" s="9"/>
      <c r="G125" s="9"/>
      <c r="H125" s="9"/>
      <c r="I125" s="9"/>
      <c r="J125" s="9"/>
      <c r="P125" s="9"/>
      <c r="T125" s="9"/>
      <c r="U125" s="36"/>
      <c r="V125" s="36"/>
      <c r="AL125" s="36"/>
      <c r="AV125" s="36"/>
      <c r="BA125" s="36"/>
      <c r="BW125" s="36"/>
      <c r="CV125" s="35"/>
      <c r="CX125" s="36"/>
      <c r="CZ125" s="35"/>
      <c r="DB125" s="36"/>
      <c r="DJ125" s="10"/>
      <c r="ES125" s="9"/>
      <c r="ET125" s="9"/>
      <c r="EV125" s="9"/>
      <c r="EW125" s="9"/>
      <c r="EX125" s="9"/>
      <c r="EY125" s="9"/>
      <c r="EZ125" s="9"/>
      <c r="FA125" s="9"/>
    </row>
    <row r="126" spans="1:157">
      <c r="A126" s="9"/>
      <c r="B126" s="9"/>
      <c r="C126" s="9"/>
      <c r="D126" s="9"/>
      <c r="F126" s="9"/>
      <c r="G126" s="9"/>
      <c r="H126" s="9"/>
      <c r="I126" s="9"/>
      <c r="J126" s="9"/>
      <c r="P126" s="9"/>
      <c r="T126" s="9"/>
      <c r="U126" s="36"/>
      <c r="V126" s="36"/>
      <c r="AL126" s="36"/>
      <c r="AV126" s="36"/>
      <c r="BA126" s="36"/>
      <c r="BW126" s="36"/>
      <c r="CV126" s="35"/>
      <c r="CX126" s="36"/>
      <c r="CZ126" s="35"/>
      <c r="DB126" s="36"/>
      <c r="DJ126" s="10"/>
      <c r="ES126" s="9"/>
      <c r="ET126" s="9"/>
      <c r="EV126" s="9"/>
      <c r="EW126" s="9"/>
      <c r="EX126" s="9"/>
      <c r="EY126" s="9"/>
      <c r="EZ126" s="9"/>
      <c r="FA126" s="9"/>
    </row>
    <row r="127" spans="1:157">
      <c r="A127" s="9"/>
      <c r="B127" s="9"/>
      <c r="C127" s="9"/>
      <c r="D127" s="9"/>
      <c r="F127" s="9"/>
      <c r="G127" s="9"/>
      <c r="H127" s="9"/>
      <c r="I127" s="9"/>
      <c r="J127" s="9"/>
      <c r="P127" s="9"/>
      <c r="T127" s="9"/>
      <c r="U127" s="36"/>
      <c r="V127" s="36"/>
      <c r="AL127" s="36"/>
      <c r="AV127" s="36"/>
      <c r="BA127" s="36"/>
      <c r="BW127" s="36"/>
      <c r="CV127" s="35"/>
      <c r="CX127" s="36"/>
      <c r="CZ127" s="35"/>
      <c r="DB127" s="36"/>
      <c r="DJ127" s="10"/>
      <c r="ES127" s="9"/>
      <c r="ET127" s="9"/>
      <c r="EV127" s="9"/>
      <c r="EW127" s="9"/>
      <c r="EX127" s="9"/>
      <c r="EY127" s="9"/>
      <c r="EZ127" s="9"/>
      <c r="FA127" s="9"/>
    </row>
    <row r="128" spans="1:157">
      <c r="A128" s="9"/>
      <c r="B128" s="9"/>
      <c r="C128" s="9"/>
      <c r="D128" s="9"/>
      <c r="F128" s="9"/>
      <c r="G128" s="9"/>
      <c r="H128" s="9"/>
      <c r="I128" s="9"/>
      <c r="J128" s="9"/>
      <c r="P128" s="9"/>
      <c r="T128" s="9"/>
      <c r="U128" s="36"/>
      <c r="V128" s="36"/>
      <c r="AL128" s="36"/>
      <c r="AV128" s="36"/>
      <c r="BA128" s="36"/>
      <c r="BW128" s="36"/>
      <c r="CV128" s="35"/>
      <c r="CX128" s="36"/>
      <c r="CZ128" s="35"/>
      <c r="DB128" s="36"/>
      <c r="DJ128" s="10"/>
      <c r="ES128" s="9"/>
      <c r="ET128" s="9"/>
      <c r="EV128" s="9"/>
      <c r="EW128" s="9"/>
      <c r="EX128" s="9"/>
      <c r="EY128" s="9"/>
      <c r="EZ128" s="9"/>
      <c r="FA128" s="9"/>
    </row>
    <row r="129" spans="1:157">
      <c r="A129" s="9"/>
      <c r="B129" s="9"/>
      <c r="C129" s="9"/>
      <c r="D129" s="9"/>
      <c r="F129" s="9"/>
      <c r="G129" s="9"/>
      <c r="H129" s="9"/>
      <c r="I129" s="9"/>
      <c r="J129" s="9"/>
      <c r="P129" s="9"/>
      <c r="T129" s="9"/>
      <c r="U129" s="36"/>
      <c r="V129" s="36"/>
      <c r="AL129" s="36"/>
      <c r="AV129" s="36"/>
      <c r="BA129" s="36"/>
      <c r="BW129" s="36"/>
      <c r="CV129" s="35"/>
      <c r="CX129" s="36"/>
      <c r="CZ129" s="35"/>
      <c r="DB129" s="36"/>
      <c r="DJ129" s="10"/>
      <c r="ES129" s="9"/>
      <c r="ET129" s="9"/>
      <c r="EV129" s="9"/>
      <c r="EW129" s="9"/>
      <c r="EX129" s="9"/>
      <c r="EY129" s="9"/>
      <c r="EZ129" s="9"/>
      <c r="FA129" s="9"/>
    </row>
    <row r="130" spans="1:157">
      <c r="A130" s="9"/>
      <c r="B130" s="9"/>
      <c r="C130" s="9"/>
      <c r="D130" s="9"/>
      <c r="F130" s="9"/>
      <c r="G130" s="9"/>
      <c r="H130" s="9"/>
      <c r="I130" s="9"/>
      <c r="J130" s="9"/>
      <c r="P130" s="9"/>
      <c r="T130" s="9"/>
      <c r="U130" s="36"/>
      <c r="V130" s="36"/>
      <c r="AL130" s="36"/>
      <c r="AV130" s="36"/>
      <c r="BA130" s="36"/>
      <c r="BW130" s="36"/>
      <c r="CV130" s="35"/>
      <c r="CX130" s="36"/>
      <c r="CZ130" s="35"/>
      <c r="DB130" s="36"/>
      <c r="DJ130" s="10"/>
      <c r="ES130" s="9"/>
      <c r="ET130" s="9"/>
      <c r="EV130" s="9"/>
      <c r="EW130" s="9"/>
      <c r="EX130" s="9"/>
      <c r="EY130" s="9"/>
      <c r="EZ130" s="9"/>
      <c r="FA130" s="9"/>
    </row>
    <row r="131" spans="1:157">
      <c r="A131" s="9"/>
      <c r="B131" s="9"/>
      <c r="C131" s="9"/>
      <c r="D131" s="9"/>
      <c r="F131" s="9"/>
      <c r="G131" s="9"/>
      <c r="H131" s="9"/>
      <c r="I131" s="9"/>
      <c r="J131" s="9"/>
      <c r="P131" s="9"/>
      <c r="T131" s="9"/>
      <c r="U131" s="36"/>
      <c r="V131" s="36"/>
      <c r="AL131" s="36"/>
      <c r="AV131" s="36"/>
      <c r="BA131" s="36"/>
      <c r="BW131" s="36"/>
      <c r="CV131" s="35"/>
      <c r="CX131" s="36"/>
      <c r="CZ131" s="35"/>
      <c r="DB131" s="36"/>
      <c r="DJ131" s="10"/>
      <c r="ES131" s="9"/>
      <c r="ET131" s="9"/>
      <c r="EV131" s="9"/>
      <c r="EW131" s="9"/>
      <c r="EX131" s="9"/>
      <c r="EY131" s="9"/>
      <c r="EZ131" s="9"/>
      <c r="FA131" s="9"/>
    </row>
    <row r="132" spans="1:157">
      <c r="A132" s="9"/>
      <c r="B132" s="9"/>
      <c r="C132" s="9"/>
      <c r="D132" s="9"/>
      <c r="F132" s="9"/>
      <c r="G132" s="9"/>
      <c r="H132" s="9"/>
      <c r="I132" s="9"/>
      <c r="J132" s="9"/>
      <c r="P132" s="9"/>
      <c r="T132" s="9"/>
      <c r="U132" s="36"/>
      <c r="V132" s="36"/>
      <c r="AL132" s="36"/>
      <c r="AV132" s="36"/>
      <c r="BA132" s="36"/>
      <c r="BW132" s="36"/>
      <c r="CV132" s="35"/>
      <c r="CX132" s="36"/>
      <c r="CZ132" s="35"/>
      <c r="DB132" s="36"/>
      <c r="DJ132" s="10"/>
      <c r="ES132" s="9"/>
      <c r="ET132" s="9"/>
      <c r="EV132" s="9"/>
      <c r="EW132" s="9"/>
      <c r="EX132" s="9"/>
      <c r="EY132" s="9"/>
      <c r="EZ132" s="9"/>
      <c r="FA132" s="9"/>
    </row>
    <row r="133" spans="1:157">
      <c r="A133" s="9"/>
      <c r="B133" s="9"/>
      <c r="C133" s="9"/>
      <c r="D133" s="9"/>
      <c r="F133" s="9"/>
      <c r="G133" s="9"/>
      <c r="H133" s="9"/>
      <c r="I133" s="9"/>
      <c r="J133" s="9"/>
      <c r="P133" s="9"/>
      <c r="T133" s="9"/>
      <c r="U133" s="36"/>
      <c r="V133" s="36"/>
      <c r="AL133" s="36"/>
      <c r="AV133" s="36"/>
      <c r="BA133" s="36"/>
      <c r="BW133" s="36"/>
      <c r="CV133" s="35"/>
      <c r="CX133" s="36"/>
      <c r="CZ133" s="35"/>
      <c r="DB133" s="36"/>
      <c r="DJ133" s="10"/>
      <c r="ES133" s="9"/>
      <c r="ET133" s="9"/>
      <c r="EV133" s="9"/>
      <c r="EW133" s="9"/>
      <c r="EX133" s="9"/>
      <c r="EY133" s="9"/>
      <c r="EZ133" s="9"/>
      <c r="FA133" s="9"/>
    </row>
    <row r="134" spans="1:157">
      <c r="A134" s="9"/>
      <c r="B134" s="9"/>
      <c r="C134" s="9"/>
      <c r="D134" s="9"/>
      <c r="F134" s="9"/>
      <c r="G134" s="9"/>
      <c r="H134" s="9"/>
      <c r="I134" s="9"/>
      <c r="J134" s="9"/>
      <c r="P134" s="9"/>
      <c r="T134" s="9"/>
      <c r="U134" s="36"/>
      <c r="V134" s="36"/>
      <c r="AL134" s="36"/>
      <c r="AV134" s="36"/>
      <c r="BA134" s="36"/>
      <c r="BW134" s="36"/>
      <c r="CV134" s="35"/>
      <c r="CX134" s="36"/>
      <c r="CZ134" s="35"/>
      <c r="DB134" s="36"/>
      <c r="DJ134" s="10"/>
      <c r="ES134" s="9"/>
      <c r="ET134" s="9"/>
      <c r="EV134" s="9"/>
      <c r="EW134" s="9"/>
      <c r="EX134" s="9"/>
      <c r="EY134" s="9"/>
      <c r="EZ134" s="9"/>
      <c r="FA134" s="9"/>
    </row>
    <row r="135" spans="1:157">
      <c r="A135" s="9"/>
      <c r="B135" s="9"/>
      <c r="C135" s="9"/>
      <c r="D135" s="9"/>
      <c r="F135" s="9"/>
      <c r="G135" s="9"/>
      <c r="H135" s="9"/>
      <c r="I135" s="9"/>
      <c r="J135" s="9"/>
      <c r="P135" s="9"/>
      <c r="T135" s="9"/>
      <c r="U135" s="36"/>
      <c r="V135" s="36"/>
      <c r="AL135" s="36"/>
      <c r="AV135" s="36"/>
      <c r="BA135" s="36"/>
      <c r="BW135" s="36"/>
      <c r="CV135" s="35"/>
      <c r="CX135" s="36"/>
      <c r="CZ135" s="35"/>
      <c r="DB135" s="36"/>
      <c r="DJ135" s="10"/>
      <c r="ES135" s="9"/>
      <c r="ET135" s="9"/>
      <c r="EV135" s="9"/>
      <c r="EW135" s="9"/>
      <c r="EX135" s="9"/>
      <c r="EY135" s="9"/>
      <c r="EZ135" s="9"/>
      <c r="FA135" s="9"/>
    </row>
    <row r="136" spans="1:157">
      <c r="A136" s="9"/>
      <c r="B136" s="9"/>
      <c r="C136" s="9"/>
      <c r="D136" s="9"/>
      <c r="F136" s="9"/>
      <c r="G136" s="9"/>
      <c r="H136" s="9"/>
      <c r="I136" s="9"/>
      <c r="J136" s="9"/>
      <c r="P136" s="9"/>
      <c r="T136" s="9"/>
      <c r="U136" s="36"/>
      <c r="V136" s="36"/>
      <c r="AL136" s="36"/>
      <c r="AV136" s="36"/>
      <c r="BA136" s="36"/>
      <c r="BW136" s="36"/>
      <c r="CV136" s="35"/>
      <c r="CX136" s="36"/>
      <c r="CZ136" s="35"/>
      <c r="DB136" s="36"/>
      <c r="DJ136" s="10"/>
      <c r="ES136" s="9"/>
      <c r="ET136" s="9"/>
      <c r="EV136" s="9"/>
      <c r="EW136" s="9"/>
      <c r="EX136" s="9"/>
      <c r="EY136" s="9"/>
      <c r="EZ136" s="9"/>
      <c r="FA136" s="9"/>
    </row>
    <row r="137" spans="1:157">
      <c r="A137" s="9"/>
      <c r="B137" s="9"/>
      <c r="C137" s="9"/>
      <c r="D137" s="9"/>
      <c r="F137" s="9"/>
      <c r="G137" s="9"/>
      <c r="H137" s="9"/>
      <c r="I137" s="9"/>
      <c r="J137" s="9"/>
      <c r="P137" s="9"/>
      <c r="T137" s="9"/>
      <c r="U137" s="36"/>
      <c r="V137" s="36"/>
      <c r="AL137" s="36"/>
      <c r="AV137" s="36"/>
      <c r="BA137" s="36"/>
      <c r="BW137" s="36"/>
      <c r="CV137" s="35"/>
      <c r="CX137" s="36"/>
      <c r="CZ137" s="35"/>
      <c r="DB137" s="36"/>
      <c r="DJ137" s="10"/>
      <c r="ES137" s="9"/>
      <c r="ET137" s="9"/>
      <c r="EV137" s="9"/>
      <c r="EW137" s="9"/>
      <c r="EX137" s="9"/>
      <c r="EY137" s="9"/>
      <c r="EZ137" s="9"/>
      <c r="FA137" s="9"/>
    </row>
    <row r="138" spans="1:157">
      <c r="A138" s="9"/>
      <c r="B138" s="9"/>
      <c r="C138" s="9"/>
      <c r="D138" s="9"/>
      <c r="F138" s="9"/>
      <c r="G138" s="9"/>
      <c r="H138" s="9"/>
      <c r="I138" s="9"/>
      <c r="J138" s="9"/>
      <c r="P138" s="9"/>
      <c r="T138" s="9"/>
      <c r="U138" s="36"/>
      <c r="V138" s="36"/>
      <c r="AL138" s="36"/>
      <c r="AV138" s="36"/>
      <c r="BA138" s="36"/>
      <c r="BW138" s="36"/>
      <c r="CV138" s="35"/>
      <c r="CX138" s="36"/>
      <c r="CZ138" s="35"/>
      <c r="DB138" s="36"/>
      <c r="DJ138" s="10"/>
      <c r="ES138" s="9"/>
      <c r="ET138" s="9"/>
      <c r="EV138" s="9"/>
      <c r="EW138" s="9"/>
      <c r="EX138" s="9"/>
      <c r="EY138" s="9"/>
      <c r="EZ138" s="9"/>
      <c r="FA138" s="9"/>
    </row>
    <row r="139" spans="1:157">
      <c r="A139" s="9"/>
      <c r="B139" s="9"/>
      <c r="C139" s="9"/>
      <c r="D139" s="9"/>
      <c r="F139" s="9"/>
      <c r="G139" s="9"/>
      <c r="H139" s="9"/>
      <c r="I139" s="9"/>
      <c r="J139" s="9"/>
      <c r="P139" s="9"/>
      <c r="T139" s="9"/>
      <c r="U139" s="36"/>
      <c r="V139" s="36"/>
      <c r="AL139" s="36"/>
      <c r="AV139" s="36"/>
      <c r="BA139" s="36"/>
      <c r="BW139" s="36"/>
      <c r="CV139" s="35"/>
      <c r="CX139" s="36"/>
      <c r="CZ139" s="35"/>
      <c r="DB139" s="36"/>
      <c r="DJ139" s="10"/>
      <c r="ES139" s="9"/>
      <c r="ET139" s="9"/>
      <c r="EV139" s="9"/>
      <c r="EW139" s="9"/>
      <c r="EX139" s="9"/>
      <c r="EY139" s="9"/>
      <c r="EZ139" s="9"/>
      <c r="FA139" s="9"/>
    </row>
    <row r="140" spans="1:157">
      <c r="A140" s="9"/>
      <c r="B140" s="9"/>
      <c r="C140" s="9"/>
      <c r="D140" s="9"/>
      <c r="F140" s="9"/>
      <c r="G140" s="9"/>
      <c r="H140" s="9"/>
      <c r="I140" s="9"/>
      <c r="J140" s="9"/>
      <c r="P140" s="9"/>
      <c r="T140" s="9"/>
      <c r="U140" s="36"/>
      <c r="V140" s="36"/>
      <c r="AL140" s="36"/>
      <c r="AV140" s="36"/>
      <c r="BA140" s="36"/>
      <c r="BW140" s="36"/>
      <c r="CV140" s="35"/>
      <c r="CX140" s="36"/>
      <c r="CZ140" s="35"/>
      <c r="DB140" s="36"/>
      <c r="DJ140" s="10"/>
      <c r="ES140" s="9"/>
      <c r="ET140" s="9"/>
      <c r="EV140" s="9"/>
      <c r="EW140" s="9"/>
      <c r="EX140" s="9"/>
      <c r="EY140" s="9"/>
      <c r="EZ140" s="9"/>
      <c r="FA140" s="9"/>
    </row>
    <row r="141" spans="1:157">
      <c r="A141" s="9"/>
      <c r="B141" s="9"/>
      <c r="C141" s="9"/>
      <c r="D141" s="9"/>
      <c r="F141" s="9"/>
      <c r="G141" s="9"/>
      <c r="H141" s="9"/>
      <c r="I141" s="9"/>
      <c r="J141" s="9"/>
      <c r="P141" s="9"/>
      <c r="T141" s="9"/>
      <c r="U141" s="36"/>
      <c r="V141" s="36"/>
      <c r="AL141" s="36"/>
      <c r="AV141" s="36"/>
      <c r="BA141" s="36"/>
      <c r="BW141" s="36"/>
      <c r="CV141" s="35"/>
      <c r="CX141" s="36"/>
      <c r="CZ141" s="35"/>
      <c r="DB141" s="36"/>
      <c r="DJ141" s="10"/>
      <c r="ES141" s="9"/>
      <c r="ET141" s="9"/>
      <c r="EV141" s="9"/>
      <c r="EW141" s="9"/>
      <c r="EX141" s="9"/>
      <c r="EY141" s="9"/>
      <c r="EZ141" s="9"/>
      <c r="FA141" s="9"/>
    </row>
    <row r="142" spans="1:157">
      <c r="A142" s="9"/>
      <c r="B142" s="9"/>
      <c r="C142" s="9"/>
      <c r="D142" s="9"/>
      <c r="F142" s="9"/>
      <c r="G142" s="9"/>
      <c r="H142" s="9"/>
      <c r="I142" s="9"/>
      <c r="J142" s="9"/>
      <c r="P142" s="9"/>
      <c r="T142" s="9"/>
      <c r="U142" s="36"/>
      <c r="V142" s="36"/>
      <c r="AL142" s="36"/>
      <c r="AV142" s="36"/>
      <c r="BA142" s="36"/>
      <c r="BW142" s="36"/>
      <c r="CV142" s="35"/>
      <c r="CX142" s="36"/>
      <c r="CZ142" s="35"/>
      <c r="DB142" s="36"/>
      <c r="DJ142" s="10"/>
      <c r="ES142" s="9"/>
      <c r="ET142" s="9"/>
      <c r="EV142" s="9"/>
      <c r="EW142" s="9"/>
      <c r="EX142" s="9"/>
      <c r="EY142" s="9"/>
      <c r="EZ142" s="9"/>
      <c r="FA142" s="9"/>
    </row>
    <row r="143" spans="1:157">
      <c r="A143" s="9"/>
      <c r="B143" s="9"/>
      <c r="C143" s="9"/>
      <c r="D143" s="9"/>
      <c r="F143" s="9"/>
      <c r="G143" s="9"/>
      <c r="H143" s="9"/>
      <c r="I143" s="9"/>
      <c r="J143" s="9"/>
      <c r="P143" s="9"/>
      <c r="T143" s="9"/>
      <c r="U143" s="36"/>
      <c r="V143" s="36"/>
      <c r="AL143" s="36"/>
      <c r="AV143" s="36"/>
      <c r="BA143" s="36"/>
      <c r="BW143" s="36"/>
      <c r="CV143" s="35"/>
      <c r="CX143" s="36"/>
      <c r="CZ143" s="35"/>
      <c r="DB143" s="36"/>
      <c r="DJ143" s="10"/>
      <c r="ES143" s="9"/>
      <c r="ET143" s="9"/>
      <c r="EV143" s="9"/>
      <c r="EW143" s="9"/>
      <c r="EX143" s="9"/>
      <c r="EY143" s="9"/>
      <c r="EZ143" s="9"/>
      <c r="FA143" s="9"/>
    </row>
    <row r="144" spans="1:157">
      <c r="A144" s="9"/>
      <c r="B144" s="9"/>
      <c r="C144" s="9"/>
      <c r="D144" s="9"/>
      <c r="F144" s="9"/>
      <c r="G144" s="9"/>
      <c r="H144" s="9"/>
      <c r="I144" s="9"/>
      <c r="J144" s="9"/>
      <c r="P144" s="9"/>
      <c r="T144" s="9"/>
      <c r="U144" s="36"/>
      <c r="V144" s="36"/>
      <c r="AL144" s="36"/>
      <c r="AV144" s="36"/>
      <c r="BA144" s="36"/>
      <c r="BW144" s="36"/>
      <c r="CV144" s="35"/>
      <c r="CX144" s="36"/>
      <c r="CZ144" s="35"/>
      <c r="DB144" s="36"/>
      <c r="DJ144" s="10"/>
      <c r="ES144" s="9"/>
      <c r="ET144" s="9"/>
      <c r="EV144" s="9"/>
      <c r="EW144" s="9"/>
      <c r="EX144" s="9"/>
      <c r="EY144" s="9"/>
      <c r="EZ144" s="9"/>
      <c r="FA144" s="9"/>
    </row>
    <row r="145" spans="1:157">
      <c r="A145" s="9"/>
      <c r="B145" s="9"/>
      <c r="C145" s="9"/>
      <c r="D145" s="9"/>
      <c r="F145" s="9"/>
      <c r="G145" s="9"/>
      <c r="H145" s="9"/>
      <c r="I145" s="9"/>
      <c r="J145" s="9"/>
      <c r="P145" s="9"/>
      <c r="T145" s="9"/>
      <c r="U145" s="36"/>
      <c r="V145" s="36"/>
      <c r="AL145" s="36"/>
      <c r="AV145" s="36"/>
      <c r="BA145" s="36"/>
      <c r="BW145" s="36"/>
      <c r="CV145" s="35"/>
      <c r="CX145" s="36"/>
      <c r="CZ145" s="35"/>
      <c r="DB145" s="36"/>
      <c r="DJ145" s="10"/>
      <c r="ES145" s="9"/>
      <c r="ET145" s="9"/>
      <c r="EV145" s="9"/>
      <c r="EW145" s="9"/>
      <c r="EX145" s="9"/>
      <c r="EY145" s="9"/>
      <c r="EZ145" s="9"/>
      <c r="FA145" s="9"/>
    </row>
    <row r="146" spans="1:157">
      <c r="A146" s="9"/>
      <c r="B146" s="9"/>
      <c r="C146" s="9"/>
      <c r="D146" s="9"/>
      <c r="F146" s="9"/>
      <c r="G146" s="9"/>
      <c r="H146" s="9"/>
      <c r="I146" s="9"/>
      <c r="J146" s="9"/>
      <c r="P146" s="9"/>
      <c r="T146" s="9"/>
      <c r="U146" s="36"/>
      <c r="V146" s="36"/>
      <c r="AL146" s="36"/>
      <c r="AV146" s="36"/>
      <c r="BA146" s="36"/>
      <c r="BW146" s="36"/>
      <c r="CV146" s="35"/>
      <c r="CX146" s="36"/>
      <c r="CZ146" s="35"/>
      <c r="DB146" s="36"/>
      <c r="DJ146" s="10"/>
      <c r="ES146" s="9"/>
      <c r="ET146" s="9"/>
      <c r="EV146" s="9"/>
      <c r="EW146" s="9"/>
      <c r="EX146" s="9"/>
      <c r="EY146" s="9"/>
      <c r="EZ146" s="9"/>
      <c r="FA146" s="9"/>
    </row>
    <row r="147" spans="1:157">
      <c r="A147" s="9"/>
      <c r="B147" s="9"/>
      <c r="C147" s="9"/>
      <c r="D147" s="9"/>
      <c r="F147" s="9"/>
      <c r="G147" s="9"/>
      <c r="H147" s="9"/>
      <c r="I147" s="9"/>
      <c r="J147" s="9"/>
      <c r="P147" s="9"/>
      <c r="T147" s="9"/>
      <c r="U147" s="36"/>
      <c r="V147" s="36"/>
      <c r="AL147" s="36"/>
      <c r="AV147" s="36"/>
      <c r="BA147" s="36"/>
      <c r="BW147" s="36"/>
      <c r="CV147" s="35"/>
      <c r="CX147" s="36"/>
      <c r="CZ147" s="35"/>
      <c r="DB147" s="36"/>
      <c r="DJ147" s="10"/>
      <c r="ES147" s="9"/>
      <c r="ET147" s="9"/>
      <c r="EV147" s="9"/>
      <c r="EW147" s="9"/>
      <c r="EX147" s="9"/>
      <c r="EY147" s="9"/>
      <c r="EZ147" s="9"/>
      <c r="FA147" s="9"/>
    </row>
    <row r="148" spans="1:157">
      <c r="A148" s="9"/>
      <c r="B148" s="9"/>
      <c r="C148" s="9"/>
      <c r="D148" s="9"/>
      <c r="F148" s="9"/>
      <c r="G148" s="9"/>
      <c r="H148" s="9"/>
      <c r="I148" s="9"/>
      <c r="J148" s="9"/>
      <c r="P148" s="9"/>
      <c r="T148" s="9"/>
      <c r="U148" s="36"/>
      <c r="V148" s="36"/>
      <c r="AL148" s="36"/>
      <c r="AV148" s="36"/>
      <c r="BA148" s="36"/>
      <c r="BW148" s="36"/>
      <c r="CV148" s="35"/>
      <c r="CX148" s="36"/>
      <c r="CZ148" s="35"/>
      <c r="DB148" s="36"/>
      <c r="DJ148" s="10"/>
      <c r="ES148" s="9"/>
      <c r="ET148" s="9"/>
      <c r="EV148" s="9"/>
      <c r="EW148" s="9"/>
      <c r="EX148" s="9"/>
      <c r="EY148" s="9"/>
      <c r="EZ148" s="9"/>
      <c r="FA148" s="9"/>
    </row>
    <row r="149" spans="1:157">
      <c r="A149" s="9"/>
      <c r="B149" s="9"/>
      <c r="C149" s="9"/>
      <c r="D149" s="9"/>
      <c r="F149" s="9"/>
      <c r="G149" s="9"/>
      <c r="H149" s="9"/>
      <c r="I149" s="9"/>
      <c r="J149" s="9"/>
      <c r="P149" s="9"/>
      <c r="T149" s="9"/>
      <c r="U149" s="36"/>
      <c r="V149" s="36"/>
      <c r="AL149" s="36"/>
      <c r="AV149" s="36"/>
      <c r="BA149" s="36"/>
      <c r="BW149" s="36"/>
      <c r="CV149" s="35"/>
      <c r="CX149" s="36"/>
      <c r="CZ149" s="35"/>
      <c r="DB149" s="36"/>
      <c r="DJ149" s="10"/>
      <c r="ES149" s="9"/>
      <c r="ET149" s="9"/>
      <c r="EV149" s="9"/>
      <c r="EW149" s="9"/>
      <c r="EX149" s="9"/>
      <c r="EY149" s="9"/>
      <c r="EZ149" s="9"/>
      <c r="FA149" s="9"/>
    </row>
    <row r="150" spans="1:157">
      <c r="A150" s="9"/>
      <c r="B150" s="9"/>
      <c r="C150" s="9"/>
      <c r="D150" s="9"/>
      <c r="F150" s="9"/>
      <c r="G150" s="9"/>
      <c r="H150" s="9"/>
      <c r="I150" s="9"/>
      <c r="J150" s="9"/>
      <c r="P150" s="9"/>
      <c r="T150" s="9"/>
      <c r="U150" s="36"/>
      <c r="V150" s="36"/>
      <c r="AL150" s="36"/>
      <c r="AV150" s="36"/>
      <c r="BA150" s="36"/>
      <c r="BW150" s="36"/>
      <c r="CV150" s="35"/>
      <c r="CX150" s="36"/>
      <c r="CZ150" s="35"/>
      <c r="DB150" s="36"/>
      <c r="DJ150" s="10"/>
      <c r="ES150" s="9"/>
      <c r="ET150" s="9"/>
      <c r="EV150" s="9"/>
      <c r="EW150" s="9"/>
      <c r="EX150" s="9"/>
      <c r="EY150" s="9"/>
      <c r="EZ150" s="9"/>
      <c r="FA150" s="9"/>
    </row>
    <row r="151" spans="1:157">
      <c r="A151" s="9"/>
      <c r="B151" s="9"/>
      <c r="C151" s="9"/>
      <c r="D151" s="9"/>
      <c r="F151" s="9"/>
      <c r="G151" s="9"/>
      <c r="H151" s="9"/>
      <c r="I151" s="9"/>
      <c r="J151" s="9"/>
      <c r="P151" s="9"/>
      <c r="T151" s="9"/>
      <c r="U151" s="36"/>
      <c r="V151" s="36"/>
      <c r="AL151" s="36"/>
      <c r="AV151" s="36"/>
      <c r="BA151" s="36"/>
      <c r="BW151" s="36"/>
      <c r="CV151" s="35"/>
      <c r="CX151" s="36"/>
      <c r="CZ151" s="35"/>
      <c r="DB151" s="36"/>
      <c r="DJ151" s="10"/>
      <c r="ES151" s="9"/>
      <c r="ET151" s="9"/>
      <c r="EV151" s="9"/>
      <c r="EW151" s="9"/>
      <c r="EX151" s="9"/>
      <c r="EY151" s="9"/>
      <c r="EZ151" s="9"/>
      <c r="FA151" s="9"/>
    </row>
    <row r="152" spans="1:157">
      <c r="A152" s="9"/>
      <c r="B152" s="9"/>
      <c r="C152" s="9"/>
      <c r="D152" s="9"/>
      <c r="F152" s="9"/>
      <c r="G152" s="9"/>
      <c r="H152" s="9"/>
      <c r="I152" s="9"/>
      <c r="J152" s="9"/>
      <c r="P152" s="9"/>
      <c r="T152" s="9"/>
      <c r="U152" s="36"/>
      <c r="V152" s="36"/>
      <c r="AL152" s="36"/>
      <c r="AV152" s="36"/>
      <c r="BA152" s="36"/>
      <c r="BW152" s="36"/>
      <c r="CV152" s="35"/>
      <c r="CX152" s="36"/>
      <c r="CZ152" s="35"/>
      <c r="DB152" s="36"/>
      <c r="DJ152" s="10"/>
      <c r="ES152" s="9"/>
      <c r="ET152" s="9"/>
      <c r="EV152" s="9"/>
      <c r="EW152" s="9"/>
      <c r="EX152" s="9"/>
      <c r="EY152" s="9"/>
      <c r="EZ152" s="9"/>
      <c r="FA152" s="9"/>
    </row>
    <row r="153" spans="1:157">
      <c r="A153" s="9"/>
      <c r="B153" s="9"/>
      <c r="C153" s="9"/>
      <c r="D153" s="9"/>
      <c r="F153" s="9"/>
      <c r="G153" s="9"/>
      <c r="H153" s="9"/>
      <c r="I153" s="9"/>
      <c r="J153" s="9"/>
      <c r="P153" s="9"/>
      <c r="T153" s="9"/>
      <c r="U153" s="36"/>
      <c r="V153" s="36"/>
      <c r="AL153" s="36"/>
      <c r="AV153" s="36"/>
      <c r="BA153" s="36"/>
      <c r="BW153" s="36"/>
      <c r="CV153" s="35"/>
      <c r="CX153" s="36"/>
      <c r="CZ153" s="35"/>
      <c r="DB153" s="36"/>
      <c r="DJ153" s="10"/>
      <c r="ES153" s="9"/>
      <c r="ET153" s="9"/>
      <c r="EV153" s="9"/>
      <c r="EW153" s="9"/>
      <c r="EX153" s="9"/>
      <c r="EY153" s="9"/>
      <c r="EZ153" s="9"/>
      <c r="FA153" s="9"/>
    </row>
  </sheetData>
  <sheetProtection password="E1F8" sheet="1" formatCells="0" formatColumns="0" formatRows="0" insertColumns="0" insertRows="0" insertHyperlinks="0" deleteColumns="0" deleteRows="0" sort="0" autoFilter="0" pivotTables="0"/>
  <autoFilter ref="A2:FS92"/>
  <mergeCells count="1">
    <mergeCell ref="U1:DG1"/>
  </mergeCells>
  <pageMargins left="0.21" right="0.17" top="1" bottom="1" header="0.5" footer="0.5"/>
  <pageSetup scale="51" fitToHeight="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X16"/>
  <sheetViews>
    <sheetView workbookViewId="0">
      <selection activeCell="E10" sqref="E10"/>
    </sheetView>
  </sheetViews>
  <sheetFormatPr baseColWidth="10" defaultColWidth="8.88671875" defaultRowHeight="13.2"/>
  <cols>
    <col min="1" max="1" width="13.109375" customWidth="1"/>
    <col min="2" max="2" width="15" customWidth="1"/>
    <col min="4" max="4" width="19.33203125" customWidth="1"/>
  </cols>
  <sheetData>
    <row r="1" spans="1:24" ht="16.2">
      <c r="A1" s="177" t="s">
        <v>2307</v>
      </c>
      <c r="B1" s="138"/>
      <c r="C1" s="4"/>
      <c r="D1" s="4"/>
      <c r="E1" s="4"/>
      <c r="F1" s="4"/>
      <c r="G1" s="4"/>
      <c r="H1" s="4"/>
      <c r="I1" s="4"/>
      <c r="J1" s="4"/>
      <c r="K1" s="4"/>
      <c r="L1" s="4"/>
      <c r="M1" s="4"/>
      <c r="N1" s="4"/>
      <c r="O1" s="4"/>
      <c r="P1" s="4"/>
      <c r="Q1" s="4"/>
      <c r="R1" s="4"/>
      <c r="S1" s="3"/>
      <c r="T1" s="4"/>
      <c r="U1" s="4"/>
      <c r="V1" s="4"/>
      <c r="W1" s="4"/>
      <c r="X1" s="65"/>
    </row>
    <row r="2" spans="1:24" ht="15.6">
      <c r="A2" s="175" t="s">
        <v>2308</v>
      </c>
      <c r="B2" s="176" t="s">
        <v>1468</v>
      </c>
      <c r="C2" s="4"/>
      <c r="D2" s="4"/>
      <c r="E2" s="4"/>
      <c r="F2" s="4"/>
      <c r="G2" s="4"/>
      <c r="H2" s="4"/>
      <c r="I2" s="4"/>
      <c r="J2" s="4"/>
      <c r="K2" s="4"/>
      <c r="L2" s="4"/>
      <c r="M2" s="4"/>
      <c r="N2" s="4"/>
      <c r="O2" s="4"/>
      <c r="P2" s="4"/>
      <c r="Q2" s="4"/>
      <c r="R2" s="4"/>
      <c r="S2" s="3"/>
      <c r="T2" s="4"/>
      <c r="U2" s="4"/>
      <c r="V2" s="4"/>
      <c r="W2" s="4"/>
      <c r="X2" s="65"/>
    </row>
    <row r="3" spans="1:24">
      <c r="A3" t="s">
        <v>317</v>
      </c>
      <c r="B3" s="2" t="s">
        <v>1467</v>
      </c>
    </row>
    <row r="4" spans="1:24">
      <c r="A4" t="s">
        <v>316</v>
      </c>
      <c r="B4" t="s">
        <v>318</v>
      </c>
    </row>
    <row r="5" spans="1:24">
      <c r="A5" t="s">
        <v>296</v>
      </c>
      <c r="B5" s="2" t="s">
        <v>2165</v>
      </c>
      <c r="O5" s="5"/>
    </row>
    <row r="6" spans="1:24">
      <c r="A6" t="s">
        <v>417</v>
      </c>
      <c r="B6" t="s">
        <v>418</v>
      </c>
    </row>
    <row r="7" spans="1:24">
      <c r="A7" t="s">
        <v>0</v>
      </c>
      <c r="B7" s="2" t="s">
        <v>2166</v>
      </c>
      <c r="O7" s="5"/>
    </row>
    <row r="8" spans="1:24">
      <c r="A8" t="s">
        <v>493</v>
      </c>
      <c r="B8" s="2" t="s">
        <v>2167</v>
      </c>
    </row>
    <row r="9" spans="1:24">
      <c r="A9" t="s">
        <v>441</v>
      </c>
      <c r="B9" t="s">
        <v>1344</v>
      </c>
    </row>
    <row r="10" spans="1:24">
      <c r="A10" t="s">
        <v>439</v>
      </c>
      <c r="B10" s="2" t="s">
        <v>2168</v>
      </c>
    </row>
    <row r="11" spans="1:24">
      <c r="A11" t="s">
        <v>456</v>
      </c>
      <c r="B11" s="2" t="s">
        <v>2169</v>
      </c>
    </row>
    <row r="12" spans="1:24">
      <c r="A12" t="s">
        <v>512</v>
      </c>
      <c r="B12" t="s">
        <v>1345</v>
      </c>
    </row>
    <row r="13" spans="1:24">
      <c r="A13" t="s">
        <v>1346</v>
      </c>
      <c r="B13" s="2" t="s">
        <v>2170</v>
      </c>
    </row>
    <row r="14" spans="1:24">
      <c r="A14" t="s">
        <v>653</v>
      </c>
      <c r="B14" s="2" t="s">
        <v>2171</v>
      </c>
      <c r="O14" s="5"/>
    </row>
    <row r="15" spans="1:24">
      <c r="A15" t="s">
        <v>609</v>
      </c>
      <c r="B15" s="2" t="s">
        <v>1375</v>
      </c>
    </row>
    <row r="16" spans="1:24">
      <c r="A16" t="s">
        <v>1348</v>
      </c>
      <c r="B16" s="2" t="s">
        <v>1470</v>
      </c>
    </row>
  </sheetData>
  <sheetProtection password="E1F8" sheet="1" formatCells="0" formatColumns="0" formatRows="0" insertColumns="0" insertRows="0" insertHyperlinks="0" deleteColumns="0" deleteRows="0" sort="0" autoFilter="0" pivotTables="0"/>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A15"/>
  <sheetViews>
    <sheetView workbookViewId="0">
      <selection activeCell="A36" sqref="A36"/>
    </sheetView>
  </sheetViews>
  <sheetFormatPr baseColWidth="10" defaultColWidth="9.109375" defaultRowHeight="12.6"/>
  <cols>
    <col min="1" max="1" width="75.6640625" style="108" customWidth="1"/>
    <col min="2" max="16384" width="9.109375" style="108"/>
  </cols>
  <sheetData>
    <row r="1" spans="1:1">
      <c r="A1" s="130" t="s">
        <v>430</v>
      </c>
    </row>
    <row r="3" spans="1:1">
      <c r="A3" s="131" t="s">
        <v>431</v>
      </c>
    </row>
    <row r="4" spans="1:1" ht="72" customHeight="1">
      <c r="A4" s="132" t="s">
        <v>422</v>
      </c>
    </row>
    <row r="5" spans="1:1">
      <c r="A5" s="133"/>
    </row>
    <row r="6" spans="1:1">
      <c r="A6" s="134" t="s">
        <v>423</v>
      </c>
    </row>
    <row r="7" spans="1:1">
      <c r="A7" s="134" t="s">
        <v>424</v>
      </c>
    </row>
    <row r="8" spans="1:1">
      <c r="A8" s="135" t="s">
        <v>425</v>
      </c>
    </row>
    <row r="9" spans="1:1">
      <c r="A9" s="135" t="s">
        <v>426</v>
      </c>
    </row>
    <row r="10" spans="1:1">
      <c r="A10" s="136" t="s">
        <v>427</v>
      </c>
    </row>
    <row r="11" spans="1:1">
      <c r="A11" s="133"/>
    </row>
    <row r="12" spans="1:1" ht="65.25" customHeight="1">
      <c r="A12" s="137" t="s">
        <v>2164</v>
      </c>
    </row>
    <row r="13" spans="1:1" ht="21.75" customHeight="1"/>
    <row r="14" spans="1:1">
      <c r="A14" s="121" t="s">
        <v>428</v>
      </c>
    </row>
    <row r="15" spans="1:1">
      <c r="A15" s="121" t="s">
        <v>429</v>
      </c>
    </row>
  </sheetData>
  <phoneticPr fontId="1" type="noConversion"/>
  <hyperlinks>
    <hyperlink ref="A1" r:id="rId1" display="http://www.fao.org/corp/copyright/en/"/>
    <hyperlink ref="A10" r:id="rId2" display="mailto:copyright@fao.org"/>
  </hyperlinks>
  <pageMargins left="0.75" right="0.75" top="1" bottom="1" header="0.5" footer="0.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SMILING FCT</vt:lpstr>
      <vt:lpstr>Authors</vt:lpstr>
      <vt:lpstr>Codes_abbreviations</vt:lpstr>
      <vt:lpstr>Components</vt:lpstr>
      <vt:lpstr>Reference FCT</vt:lpstr>
      <vt:lpstr>User FCT</vt:lpstr>
      <vt:lpstr>Bibliography</vt:lpstr>
      <vt:lpstr>Copyright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DFPTQ001</dc:creator>
  <cp:lastModifiedBy>gblanch</cp:lastModifiedBy>
  <cp:lastPrinted>2013-08-08T01:48:15Z</cp:lastPrinted>
  <dcterms:created xsi:type="dcterms:W3CDTF">1996-10-14T23:33:28Z</dcterms:created>
  <dcterms:modified xsi:type="dcterms:W3CDTF">2013-08-22T13:04:41Z</dcterms:modified>
</cp:coreProperties>
</file>