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TIONS\Vulnerability study 201213\WEBSITE\2. population\"/>
    </mc:Choice>
  </mc:AlternateContent>
  <bookViews>
    <workbookView xWindow="960" yWindow="645" windowWidth="17715" windowHeight="11250"/>
  </bookViews>
  <sheets>
    <sheet name="2012 population" sheetId="1" r:id="rId1"/>
    <sheet name="2012 population by region" sheetId="2" r:id="rId2"/>
    <sheet name="trend" sheetId="3" r:id="rId3"/>
    <sheet name="summary" sheetId="4" r:id="rId4"/>
  </sheets>
  <definedNames>
    <definedName name="_xlnm._FilterDatabase" localSheetId="0" hidden="1">'2012 population'!$B$1:$L$253</definedName>
    <definedName name="_xlnm.Database">'2012 population'!$B$1:$G$253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H16" i="4" l="1"/>
  <c r="H18" i="4"/>
  <c r="G18" i="4"/>
  <c r="G16" i="4"/>
  <c r="F6" i="4"/>
  <c r="H6" i="4" s="1"/>
  <c r="F7" i="4"/>
  <c r="H7" i="4" s="1"/>
  <c r="F8" i="4"/>
  <c r="H8" i="4" s="1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7" i="4"/>
  <c r="H17" i="4" s="1"/>
  <c r="F19" i="4"/>
  <c r="H19" i="4" s="1"/>
  <c r="F20" i="4"/>
  <c r="H20" i="4" s="1"/>
  <c r="F21" i="4"/>
  <c r="H21" i="4" s="1"/>
  <c r="F22" i="4"/>
  <c r="H22" i="4" s="1"/>
  <c r="F23" i="4"/>
  <c r="H23" i="4" s="1"/>
  <c r="F24" i="4"/>
  <c r="H24" i="4" s="1"/>
  <c r="F25" i="4"/>
  <c r="H25" i="4" s="1"/>
  <c r="F26" i="4"/>
  <c r="H26" i="4" s="1"/>
  <c r="F27" i="4"/>
  <c r="H27" i="4" s="1"/>
  <c r="F28" i="4"/>
  <c r="H28" i="4" s="1"/>
  <c r="F29" i="4"/>
  <c r="H29" i="4" s="1"/>
  <c r="F30" i="4"/>
  <c r="H30" i="4" s="1"/>
  <c r="F31" i="4"/>
  <c r="H31" i="4" s="1"/>
  <c r="F32" i="4"/>
  <c r="H32" i="4" s="1"/>
  <c r="F33" i="4"/>
  <c r="H33" i="4" s="1"/>
  <c r="F34" i="4"/>
  <c r="H34" i="4" s="1"/>
  <c r="F5" i="4"/>
  <c r="H5" i="4" s="1"/>
  <c r="E6" i="4"/>
  <c r="G6" i="4" s="1"/>
  <c r="E7" i="4"/>
  <c r="G7" i="4" s="1"/>
  <c r="E8" i="4"/>
  <c r="G8" i="4" s="1"/>
  <c r="E9" i="4"/>
  <c r="G9" i="4" s="1"/>
  <c r="E10" i="4"/>
  <c r="G10" i="4" s="1"/>
  <c r="E11" i="4"/>
  <c r="G11" i="4" s="1"/>
  <c r="E12" i="4"/>
  <c r="G12" i="4" s="1"/>
  <c r="E13" i="4"/>
  <c r="G13" i="4" s="1"/>
  <c r="E14" i="4"/>
  <c r="G14" i="4" s="1"/>
  <c r="E15" i="4"/>
  <c r="G15" i="4" s="1"/>
  <c r="E17" i="4"/>
  <c r="G17" i="4" s="1"/>
  <c r="E19" i="4"/>
  <c r="G19" i="4" s="1"/>
  <c r="E20" i="4"/>
  <c r="G20" i="4" s="1"/>
  <c r="E21" i="4"/>
  <c r="G21" i="4" s="1"/>
  <c r="E22" i="4"/>
  <c r="G22" i="4" s="1"/>
  <c r="E23" i="4"/>
  <c r="G23" i="4" s="1"/>
  <c r="E24" i="4"/>
  <c r="G24" i="4" s="1"/>
  <c r="E25" i="4"/>
  <c r="G25" i="4" s="1"/>
  <c r="E26" i="4"/>
  <c r="G26" i="4" s="1"/>
  <c r="E27" i="4"/>
  <c r="G27" i="4" s="1"/>
  <c r="E28" i="4"/>
  <c r="G28" i="4" s="1"/>
  <c r="E29" i="4"/>
  <c r="G29" i="4" s="1"/>
  <c r="E30" i="4"/>
  <c r="G30" i="4" s="1"/>
  <c r="E31" i="4"/>
  <c r="G31" i="4" s="1"/>
  <c r="E32" i="4"/>
  <c r="G32" i="4" s="1"/>
  <c r="E33" i="4"/>
  <c r="G33" i="4" s="1"/>
  <c r="E34" i="4"/>
  <c r="G34" i="4" s="1"/>
  <c r="E5" i="4"/>
  <c r="G5" i="4" s="1"/>
  <c r="D6" i="4"/>
  <c r="D7" i="4"/>
  <c r="D8" i="4"/>
  <c r="D9" i="4"/>
  <c r="D10" i="4"/>
  <c r="D11" i="4"/>
  <c r="D12" i="4"/>
  <c r="D13" i="4"/>
  <c r="D14" i="4"/>
  <c r="D15" i="4"/>
  <c r="D17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5" i="4"/>
  <c r="C6" i="4"/>
  <c r="C7" i="4"/>
  <c r="C8" i="4"/>
  <c r="C9" i="4"/>
  <c r="C10" i="4"/>
  <c r="C11" i="4"/>
  <c r="C12" i="4"/>
  <c r="C13" i="4"/>
  <c r="C14" i="4"/>
  <c r="C15" i="4"/>
  <c r="C17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5" i="4"/>
  <c r="K38" i="3" l="1"/>
  <c r="F38" i="3"/>
  <c r="N38" i="3" s="1"/>
  <c r="F37" i="3" l="1"/>
  <c r="N37" i="3" s="1"/>
  <c r="F36" i="3"/>
  <c r="N36" i="3" s="1"/>
  <c r="F35" i="3"/>
  <c r="N35" i="3" s="1"/>
  <c r="F34" i="3"/>
  <c r="N34" i="3" s="1"/>
  <c r="F33" i="3"/>
  <c r="N33" i="3" s="1"/>
  <c r="F32" i="3"/>
  <c r="N32" i="3" s="1"/>
  <c r="F31" i="3"/>
  <c r="N31" i="3" s="1"/>
  <c r="F30" i="3"/>
  <c r="N30" i="3" s="1"/>
  <c r="F29" i="3"/>
  <c r="N29" i="3" s="1"/>
  <c r="F28" i="3"/>
  <c r="N28" i="3" s="1"/>
  <c r="F27" i="3"/>
  <c r="N27" i="3" s="1"/>
  <c r="F26" i="3"/>
  <c r="N26" i="3" s="1"/>
  <c r="F25" i="3"/>
  <c r="N25" i="3" s="1"/>
  <c r="F24" i="3"/>
  <c r="N24" i="3" s="1"/>
  <c r="F23" i="3"/>
  <c r="N23" i="3" s="1"/>
  <c r="F22" i="3"/>
  <c r="N22" i="3" s="1"/>
  <c r="F21" i="3"/>
  <c r="N21" i="3" s="1"/>
  <c r="F20" i="3"/>
  <c r="N20" i="3" s="1"/>
  <c r="F19" i="3"/>
  <c r="N19" i="3" s="1"/>
  <c r="F18" i="3"/>
  <c r="N18" i="3" s="1"/>
  <c r="F17" i="3"/>
  <c r="N17" i="3" s="1"/>
  <c r="F16" i="3"/>
  <c r="N16" i="3" s="1"/>
  <c r="F15" i="3"/>
  <c r="N15" i="3" s="1"/>
  <c r="F14" i="3"/>
  <c r="N14" i="3" s="1"/>
  <c r="F13" i="3"/>
  <c r="N13" i="3" s="1"/>
  <c r="F12" i="3"/>
  <c r="N12" i="3" s="1"/>
  <c r="F11" i="3"/>
  <c r="N11" i="3" s="1"/>
  <c r="F10" i="3"/>
  <c r="N10" i="3" s="1"/>
  <c r="F9" i="3"/>
  <c r="N9" i="3" s="1"/>
  <c r="F8" i="3"/>
  <c r="N8" i="3" s="1"/>
  <c r="F7" i="3"/>
  <c r="N7" i="3" s="1"/>
  <c r="F6" i="3"/>
  <c r="N6" i="3" s="1"/>
  <c r="F5" i="3"/>
  <c r="N5" i="3" s="1"/>
  <c r="F4" i="3"/>
  <c r="N4" i="3" s="1"/>
  <c r="I49" i="1" l="1"/>
  <c r="I6" i="1"/>
  <c r="L4" i="3" l="1"/>
  <c r="M4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4" i="3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" i="2"/>
  <c r="I161" i="1" l="1"/>
  <c r="I3" i="1"/>
  <c r="I4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" i="1"/>
</calcChain>
</file>

<file path=xl/sharedStrings.xml><?xml version="1.0" encoding="utf-8"?>
<sst xmlns="http://schemas.openxmlformats.org/spreadsheetml/2006/main" count="1393" uniqueCount="321">
  <si>
    <t>ZONE_CODE</t>
  </si>
  <si>
    <t>Abyei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</si>
  <si>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</si>
  <si>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</si>
  <si>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</si>
  <si>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</si>
  <si>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</si>
  <si>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</si>
  <si>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</si>
  <si>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</si>
  <si>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</si>
  <si>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</si>
  <si>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</si>
  <si>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Arunachal Pradesh</t>
  </si>
  <si>
    <t>Australia</t>
  </si>
  <si>
    <t>Austria</t>
  </si>
  <si>
    <t>Azerbaijan</t>
  </si>
  <si>
    <t>Azores Islands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</si>
  <si>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</si>
  <si>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</si>
  <si>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</si>
  <si>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</si>
  <si>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</si>
  <si>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</si>
  <si>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</si>
  <si>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</si>
  <si>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</si>
  <si>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</si>
  <si>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Bosnia and Herzegovina</t>
  </si>
  <si>
    <t>Botswana</t>
  </si>
  <si>
    <t>Brazil</t>
  </si>
  <si>
    <t>British Indian Ocean Territory</t>
  </si>
  <si>
    <t>British Virgin Islands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</si>
  <si>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</si>
  <si>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</si>
  <si>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</si>
  <si>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</si>
  <si>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</si>
  <si>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</si>
  <si>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</si>
  <si>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</si>
  <si>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</si>
  <si>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</si>
  <si>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</si>
  <si>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</si>
  <si>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</si>
  <si>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</si>
  <si>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</si>
  <si>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</si>
  <si>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</si>
  <si>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</si>
  <si>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</si>
  <si>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</si>
  <si>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</si>
  <si>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</si>
  <si>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</si>
  <si>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</si>
  <si>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</si>
  <si>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</si>
  <si>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</si>
  <si>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</si>
  <si>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</si>
  <si>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</si>
  <si>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</si>
  <si>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</si>
  <si>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</si>
  <si>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</si>
  <si>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</si>
  <si>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</si>
  <si>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</si>
  <si>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</si>
  <si>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</si>
  <si>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</si>
  <si>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</si>
  <si>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</si>
  <si>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Gabon</t>
  </si>
  <si>
    <t>Gambia</t>
  </si>
  <si>
    <t>Gaza Strip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</si>
  <si>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</si>
  <si>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</si>
  <si>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</si>
  <si>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</si>
  <si>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</si>
  <si>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</si>
  <si>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</si>
  <si>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</si>
  <si>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</si>
  <si>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</si>
  <si>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</si>
  <si>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</si>
  <si>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</si>
  <si>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</si>
  <si>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</si>
  <si>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Hala'ib triangle</t>
  </si>
  <si>
    <t>Honduras</t>
  </si>
  <si>
    <t>Hungary</t>
  </si>
  <si>
    <t>Iceland</t>
  </si>
  <si>
    <t>Ilemi triangle</t>
  </si>
  <si>
    <t>India</t>
  </si>
  <si>
    <t>Indonesia</t>
  </si>
  <si>
    <t>Iraq</t>
  </si>
  <si>
    <t>Ireland</t>
  </si>
  <si>
    <t>Isle of Man</t>
  </si>
  <si>
    <t>Israel</t>
  </si>
  <si>
    <t>Italy</t>
  </si>
  <si>
    <t>Jamaica</t>
  </si>
  <si>
    <t>Jammu and Kashmir</t>
  </si>
  <si>
    <t>Japan</t>
  </si>
  <si>
    <t>Jersey</t>
  </si>
  <si>
    <t>Johnston Atoll</t>
  </si>
  <si>
    <t>Jordan</t>
  </si>
  <si>
    <t>Kazakhstan</t>
  </si>
  <si>
    <t>Kenya</t>
  </si>
  <si>
    <t>Kiribati</t>
  </si>
  <si>
    <t>Kuril islands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</si>
  <si>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</si>
  <si>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</si>
  <si>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</si>
  <si>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</si>
  <si>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</si>
  <si>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</si>
  <si>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</si>
  <si>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</si>
  <si>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</si>
  <si>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</si>
  <si>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</si>
  <si>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Ma'tan al-Sarra</t>
  </si>
  <si>
    <t>Madagascar</t>
  </si>
  <si>
    <t>Madeira Islands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</si>
  <si>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</si>
  <si>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</si>
  <si>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</si>
  <si>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</si>
  <si>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</si>
  <si>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</si>
  <si>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</si>
  <si>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</si>
  <si>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</si>
  <si>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</si>
  <si>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</si>
  <si>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</si>
  <si>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Midway Island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</si>
  <si>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</si>
  <si>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</si>
  <si>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</si>
  <si>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</si>
  <si>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</si>
  <si>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</si>
  <si>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</si>
  <si>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</si>
  <si>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</si>
  <si>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Navassa Island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</si>
  <si>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</si>
  <si>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</si>
  <si>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</si>
  <si>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</si>
  <si>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</si>
  <si>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</si>
  <si>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</si>
  <si>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</si>
  <si>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</si>
  <si>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</si>
  <si>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</si>
  <si>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</si>
  <si>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</si>
  <si>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</si>
  <si>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</si>
  <si>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</si>
  <si>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</si>
  <si>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</si>
  <si>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</si>
  <si>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</si>
  <si>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</si>
  <si>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</si>
  <si>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</si>
  <si>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</si>
  <si>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</si>
  <si>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Korea</t>
  </si>
  <si>
    <t>Romania</t>
  </si>
  <si>
    <t>Russian Federation</t>
  </si>
  <si>
    <t>Rwanda</t>
  </si>
  <si>
    <t>Saint Helena</t>
  </si>
  <si>
    <t>Saint Kitts and Nevis</t>
  </si>
  <si>
    <t>Saint Lucia</t>
  </si>
  <si>
    <t>Saint Pierre et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</si>
  <si>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</si>
  <si>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</si>
  <si>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</si>
  <si>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</si>
  <si>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</si>
  <si>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</si>
  <si>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</si>
  <si>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</si>
  <si>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</si>
  <si>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</si>
  <si>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</si>
  <si>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</si>
  <si>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</si>
  <si>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</si>
  <si>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</si>
  <si>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</si>
  <si>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</si>
  <si>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</si>
  <si>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</si>
  <si>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</si>
  <si>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Svalbard and Jan Mayen Islands</t>
  </si>
  <si>
    <t>Swaziland</t>
  </si>
  <si>
    <t>Sweden</t>
  </si>
  <si>
    <t>Switzerland</t>
  </si>
  <si>
    <t>Syrian Arab Republic</t>
  </si>
  <si>
    <t>Taiwan</t>
  </si>
  <si>
    <t>Tajikistan</t>
  </si>
  <si>
    <t>Thailand</t>
  </si>
  <si>
    <t>The former Yugoslav Republic of Macedonia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</si>
  <si>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</si>
  <si>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</si>
  <si>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</si>
  <si>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</si>
  <si>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</si>
  <si>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</si>
  <si>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</si>
  <si>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</si>
  <si>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</si>
  <si>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</si>
  <si>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</si>
  <si>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</si>
  <si>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</si>
  <si>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</si>
  <si>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</si>
  <si>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</si>
  <si>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</si>
  <si>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</si>
  <si>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</si>
  <si>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Viet Nam</t>
  </si>
  <si>
    <t>West Bank</t>
  </si>
  <si>
    <t>Western Sahara</t>
  </si>
  <si>
    <t>Yemen</t>
  </si>
  <si>
    <t>Zambia</t>
  </si>
  <si>
    <t>Zimbabwe</t>
  </si>
  <si>
    <t xml:space="preserve">TOT KP 0 </t>
  </si>
  <si>
    <t>TOT MOUNTAINS</t>
  </si>
  <si>
    <t xml:space="preserve">TOT WORLD </t>
  </si>
  <si>
    <t>Cabo Verde</t>
  </si>
  <si>
    <t>Bolivia (Plurinational State of)</t>
  </si>
  <si>
    <t>Cote d'Ivoire</t>
  </si>
  <si>
    <t>Democratic People's Republic of Korea</t>
  </si>
  <si>
    <t>China, Hong Kong Special Administrative Region</t>
  </si>
  <si>
    <t>Iran (Islamic Republic of)</t>
  </si>
  <si>
    <t>Republic of Moldova</t>
  </si>
  <si>
    <t>Réunion</t>
  </si>
  <si>
    <t>United Kingdom of Great Britain and Northern Ireland</t>
  </si>
  <si>
    <t>Venezuela (Bolivarian Republic of)</t>
  </si>
  <si>
    <t>Wallis and Futuna Islands</t>
  </si>
  <si>
    <t>Region</t>
  </si>
  <si>
    <t>Subregion</t>
  </si>
  <si>
    <t>Status</t>
  </si>
  <si>
    <t>Asia</t>
  </si>
  <si>
    <t>Southern Asia</t>
  </si>
  <si>
    <t>Developing</t>
  </si>
  <si>
    <t>Europe</t>
  </si>
  <si>
    <t>Southern Europe</t>
  </si>
  <si>
    <t>Developed</t>
  </si>
  <si>
    <t>Africa</t>
  </si>
  <si>
    <t>Northern Africa</t>
  </si>
  <si>
    <t>Oceania</t>
  </si>
  <si>
    <t>Polynesia</t>
  </si>
  <si>
    <t>Middle Africa</t>
  </si>
  <si>
    <t>Americas</t>
  </si>
  <si>
    <t>Caribbean</t>
  </si>
  <si>
    <t>South America</t>
  </si>
  <si>
    <t>Western Asia</t>
  </si>
  <si>
    <t>Australia and New Zealand</t>
  </si>
  <si>
    <t>Western Europe</t>
  </si>
  <si>
    <t>Central America</t>
  </si>
  <si>
    <t>Western Africa</t>
  </si>
  <si>
    <t>Southern Africa</t>
  </si>
  <si>
    <t>South-Eastern Asia</t>
  </si>
  <si>
    <t>Eastern Europe</t>
  </si>
  <si>
    <t>Eastern Africa</t>
  </si>
  <si>
    <t>Northern America</t>
  </si>
  <si>
    <t>Eastern Asia</t>
  </si>
  <si>
    <t>Northern Europe</t>
  </si>
  <si>
    <t>Melanesia</t>
  </si>
  <si>
    <t>Central Asia</t>
  </si>
  <si>
    <t>Micronesia</t>
  </si>
  <si>
    <t>China, Macao Special Administrative Region</t>
  </si>
  <si>
    <t>Country</t>
  </si>
  <si>
    <t>Row Labels</t>
  </si>
  <si>
    <t>Grand Total</t>
  </si>
  <si>
    <t xml:space="preserve">Sum of TOT KP 0 </t>
  </si>
  <si>
    <t>Sum of TOT MOUNTAINS</t>
  </si>
  <si>
    <t xml:space="preserve">Sum of TOT WORLD </t>
  </si>
  <si>
    <t>% m</t>
  </si>
  <si>
    <t xml:space="preserve">% m </t>
  </si>
  <si>
    <t>COMPARISON</t>
  </si>
  <si>
    <t>Bolivia</t>
  </si>
  <si>
    <t>Cape Verde</t>
  </si>
  <si>
    <t>C├┤te d'Ivoire</t>
  </si>
  <si>
    <t>Dem People's Rep of Korea</t>
  </si>
  <si>
    <t>Hong Kong</t>
  </si>
  <si>
    <t>Iran  (Islamic Republic of)</t>
  </si>
  <si>
    <t>Macau</t>
  </si>
  <si>
    <t>Moldova, Republic of</t>
  </si>
  <si>
    <t>R├®union</t>
  </si>
  <si>
    <t>U.K. of Great Britain and Northern Ireland</t>
  </si>
  <si>
    <t>Venezuela</t>
  </si>
  <si>
    <t>Wallis and Futuna</t>
  </si>
  <si>
    <t>GAUL COUNTRY</t>
  </si>
  <si>
    <t>Aksai Chin</t>
  </si>
  <si>
    <t>China/India</t>
  </si>
  <si>
    <t>Mountain population</t>
  </si>
  <si>
    <t>Global population</t>
  </si>
  <si>
    <t>Population</t>
  </si>
  <si>
    <t>Developing countries</t>
  </si>
  <si>
    <t>Latin America</t>
  </si>
  <si>
    <t>Developed countries</t>
  </si>
  <si>
    <t>World</t>
  </si>
  <si>
    <t>Mountain population 2000</t>
  </si>
  <si>
    <t>Total population 2000</t>
  </si>
  <si>
    <t>Mountain population 2012</t>
  </si>
  <si>
    <t>Total population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</si>
</sst>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9C0006"/>
      <name val="Calibri"/>
      <family val="2"/>
      <scheme val="minor"/>
    </font>
    <font>
      <sz val="11"/>
      <color rgb="FF00B05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CE6F1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rgb="FFDCE6F1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16" fillId="0" borderId="0" xfId="0" applyFont="1"/>
    <xf numFmtId="164" fontId="16" fillId="0" borderId="0" xfId="1" applyNumberFormat="1" applyFont="1"/>
    <xf numFmtId="9" fontId="0" fillId="0" borderId="0" xfId="43" applyFont="1"/>
    <xf numFmtId="1" fontId="0" fillId="33" borderId="0" xfId="0" applyNumberFormat="1" applyFill="1"/>
    <xf numFmtId="164" fontId="0" fillId="33" borderId="0" xfId="1" applyNumberFormat="1" applyFont="1" applyFill="1"/>
    <xf numFmtId="0" fontId="0" fillId="33" borderId="0" xfId="0" applyFill="1"/>
    <xf numFmtId="0" fontId="16" fillId="3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9" fontId="16" fillId="34" borderId="10" xfId="43" applyFont="1" applyFill="1" applyBorder="1"/>
    <xf numFmtId="9" fontId="16" fillId="0" borderId="10" xfId="43" applyFont="1" applyBorder="1"/>
    <xf numFmtId="9" fontId="16" fillId="0" borderId="0" xfId="43" applyFont="1"/>
    <xf numFmtId="9" fontId="16" fillId="34" borderId="11" xfId="43" applyFont="1" applyFill="1" applyBorder="1"/>
    <xf numFmtId="9" fontId="18" fillId="0" borderId="0" xfId="43" applyFont="1" applyFill="1" applyBorder="1"/>
    <xf numFmtId="9" fontId="19" fillId="0" borderId="12" xfId="43" applyFont="1" applyFill="1" applyBorder="1"/>
    <xf numFmtId="9" fontId="19" fillId="35" borderId="13" xfId="43" applyFont="1" applyFill="1" applyBorder="1"/>
    <xf numFmtId="9" fontId="19" fillId="0" borderId="0" xfId="43" applyFont="1" applyFill="1" applyBorder="1"/>
    <xf numFmtId="0" fontId="16" fillId="0" borderId="0" xfId="0" applyFont="1"/>
    <xf numFmtId="9" fontId="0" fillId="0" borderId="0" xfId="43" applyFont="1"/>
    <xf numFmtId="9" fontId="16" fillId="34" borderId="10" xfId="43" applyFont="1" applyFill="1" applyBorder="1"/>
    <xf numFmtId="9" fontId="16" fillId="0" borderId="10" xfId="43" applyFont="1" applyBorder="1"/>
    <xf numFmtId="9" fontId="16" fillId="0" borderId="0" xfId="43" applyFont="1"/>
    <xf numFmtId="0" fontId="20" fillId="36" borderId="15" xfId="0" applyFont="1" applyFill="1" applyBorder="1"/>
    <xf numFmtId="9" fontId="19" fillId="37" borderId="13" xfId="43" applyFont="1" applyFill="1" applyBorder="1"/>
    <xf numFmtId="0" fontId="20" fillId="36" borderId="17" xfId="0" applyFont="1" applyFill="1" applyBorder="1"/>
    <xf numFmtId="9" fontId="16" fillId="38" borderId="10" xfId="43" applyFont="1" applyFill="1" applyBorder="1"/>
    <xf numFmtId="9" fontId="16" fillId="40" borderId="10" xfId="43" applyFont="1" applyFill="1" applyBorder="1"/>
    <xf numFmtId="9" fontId="16" fillId="40" borderId="0" xfId="43" applyFont="1" applyFill="1"/>
    <xf numFmtId="164" fontId="16" fillId="0" borderId="10" xfId="0" applyNumberFormat="1" applyFont="1" applyBorder="1"/>
    <xf numFmtId="164" fontId="16" fillId="0" borderId="0" xfId="0" applyNumberFormat="1" applyFont="1"/>
    <xf numFmtId="164" fontId="16" fillId="34" borderId="11" xfId="0" applyNumberFormat="1" applyFont="1" applyFill="1" applyBorder="1"/>
    <xf numFmtId="164" fontId="19" fillId="37" borderId="13" xfId="1" applyNumberFormat="1" applyFont="1" applyFill="1" applyBorder="1"/>
    <xf numFmtId="10" fontId="19" fillId="39" borderId="13" xfId="43" applyNumberFormat="1" applyFont="1" applyFill="1" applyBorder="1"/>
    <xf numFmtId="165" fontId="21" fillId="3" borderId="0" xfId="1" applyNumberFormat="1" applyFont="1" applyFill="1"/>
    <xf numFmtId="0" fontId="21" fillId="3" borderId="0" xfId="1" applyNumberFormat="1" applyFont="1" applyFill="1"/>
    <xf numFmtId="0" fontId="16" fillId="41" borderId="18" xfId="0" applyFont="1" applyFill="1" applyBorder="1"/>
    <xf numFmtId="0" fontId="13" fillId="42" borderId="18" xfId="0" applyFont="1" applyFill="1" applyBorder="1" applyAlignment="1">
      <alignment horizontal="left"/>
    </xf>
    <xf numFmtId="164" fontId="13" fillId="42" borderId="18" xfId="0" applyNumberFormat="1" applyFont="1" applyFill="1" applyBorder="1"/>
    <xf numFmtId="164" fontId="13" fillId="42" borderId="19" xfId="0" applyNumberFormat="1" applyFont="1" applyFill="1" applyBorder="1"/>
    <xf numFmtId="164" fontId="13" fillId="42" borderId="17" xfId="0" applyNumberFormat="1" applyFont="1" applyFill="1" applyBorder="1"/>
    <xf numFmtId="0" fontId="0" fillId="43" borderId="20" xfId="0" applyFill="1" applyBorder="1" applyAlignment="1">
      <alignment horizontal="left" indent="1"/>
    </xf>
    <xf numFmtId="164" fontId="0" fillId="43" borderId="21" xfId="0" applyNumberFormat="1" applyFill="1" applyBorder="1"/>
    <xf numFmtId="164" fontId="0" fillId="43" borderId="0" xfId="0" applyNumberFormat="1" applyFill="1" applyBorder="1"/>
    <xf numFmtId="0" fontId="0" fillId="0" borderId="20" xfId="0" applyBorder="1" applyAlignment="1">
      <alignment horizontal="left" indent="2"/>
    </xf>
    <xf numFmtId="164" fontId="0" fillId="0" borderId="21" xfId="0" applyNumberFormat="1" applyBorder="1"/>
    <xf numFmtId="164" fontId="0" fillId="0" borderId="0" xfId="0" applyNumberFormat="1" applyBorder="1"/>
    <xf numFmtId="164" fontId="13" fillId="42" borderId="15" xfId="0" applyNumberFormat="1" applyFont="1" applyFill="1" applyBorder="1"/>
    <xf numFmtId="164" fontId="13" fillId="42" borderId="22" xfId="0" applyNumberFormat="1" applyFont="1" applyFill="1" applyBorder="1"/>
    <xf numFmtId="0" fontId="16" fillId="41" borderId="18" xfId="0" applyFont="1" applyFill="1" applyBorder="1" applyAlignment="1">
      <alignment wrapText="1"/>
    </xf>
    <xf numFmtId="9" fontId="0" fillId="33" borderId="0" xfId="43" applyFont="1" applyFill="1"/>
    <xf numFmtId="9" fontId="14" fillId="0" borderId="0" xfId="43" applyFont="1"/>
    <xf numFmtId="9" fontId="0" fillId="0" borderId="0" xfId="0" applyNumberFormat="1"/>
    <xf numFmtId="9" fontId="22" fillId="33" borderId="0" xfId="43" applyFont="1" applyFill="1"/>
    <xf numFmtId="0" fontId="16" fillId="34" borderId="10" xfId="1" applyNumberFormat="1" applyFont="1" applyFill="1" applyBorder="1" applyAlignment="1">
      <alignment horizontal="center"/>
    </xf>
    <xf numFmtId="0" fontId="16" fillId="36" borderId="14" xfId="0" applyFont="1" applyFill="1" applyBorder="1" applyAlignment="1">
      <alignment horizontal="center"/>
    </xf>
    <xf numFmtId="0" fontId="16" fillId="36" borderId="16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41" borderId="18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14"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numFmt numFmtId="164" formatCode="_(* #,##0_);_(* \(#,##0\);_(* &quot;-&quot;??_);_(@_)"/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3"/>
      <tableStyleElement type="totalRow" dxfId="12"/>
      <tableStyleElement type="firstRowStripe" dxfId="11"/>
      <tableStyleElement type="firstColumnStripe" dxfId="10"/>
      <tableStyleElement type="firstSubtotalColumn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trend!$Q$26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trend!$P$27:$P$28</c:f>
              <c:strCache>
                <c:ptCount val="2"/>
                <c:pt idx="0">
                  <c:v>Mountain population</c:v>
                </c:pt>
                <c:pt idx="1">
                  <c:v>Global population</c:v>
                </c:pt>
              </c:strCache>
            </c:strRef>
          </c:cat>
          <c:val>
            <c:numRef>
              <c:f>trend!$Q$27:$Q$28</c:f>
              <c:numCache>
                <c:formatCode>_(* #,##0_);_(* \(#,##0\);_(* "-"??_);_(@_)</c:formatCode>
                <c:ptCount val="2"/>
                <c:pt idx="0">
                  <c:v>789395930</c:v>
                </c:pt>
                <c:pt idx="1">
                  <c:v>6057848629</c:v>
                </c:pt>
              </c:numCache>
            </c:numRef>
          </c:val>
        </c:ser>
        <c:ser>
          <c:idx val="1"/>
          <c:order val="1"/>
          <c:tx>
            <c:strRef>
              <c:f>trend!$R$26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trend!$P$27:$P$28</c:f>
              <c:strCache>
                <c:ptCount val="2"/>
                <c:pt idx="0">
                  <c:v>Mountain population</c:v>
                </c:pt>
                <c:pt idx="1">
                  <c:v>Global population</c:v>
                </c:pt>
              </c:strCache>
            </c:strRef>
          </c:cat>
          <c:val>
            <c:numRef>
              <c:f>trend!$R$27:$R$28</c:f>
              <c:numCache>
                <c:formatCode>_(* #,##0_);_(* \(#,##0\);_(* "-"??_);_(@_)</c:formatCode>
                <c:ptCount val="2"/>
                <c:pt idx="0">
                  <c:v>915472340</c:v>
                </c:pt>
                <c:pt idx="1">
                  <c:v>7008958272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8327288"/>
        <c:axId val="158327680"/>
        <c:axId val="0"/>
      </c:bar3DChart>
      <c:catAx>
        <c:axId val="158327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327680"/>
        <c:crosses val="autoZero"/>
        <c:auto val="1"/>
        <c:lblAlgn val="ctr"/>
        <c:lblOffset val="100"/>
        <c:noMultiLvlLbl val="0"/>
      </c:catAx>
      <c:valAx>
        <c:axId val="158327680"/>
        <c:scaling>
          <c:orientation val="minMax"/>
          <c:max val="7000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58327288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6828698172253E-2"/>
          <c:y val="3.8853962152368748E-2"/>
          <c:w val="0.76503993574697149"/>
          <c:h val="0.827264347862029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summary!$C$4</c:f>
              <c:strCache>
                <c:ptCount val="1"/>
                <c:pt idx="0">
                  <c:v>Mountain population 2000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(summary!$B$6,summary!$B$12,summary!$B$16,summary!$B$22,summary!$B$26)</c:f>
              <c:strCache>
                <c:ptCount val="5"/>
                <c:pt idx="0">
                  <c:v>Africa</c:v>
                </c:pt>
                <c:pt idx="1">
                  <c:v>Latin America</c:v>
                </c:pt>
                <c:pt idx="2">
                  <c:v>Asia</c:v>
                </c:pt>
                <c:pt idx="3">
                  <c:v>Oceania</c:v>
                </c:pt>
                <c:pt idx="4">
                  <c:v>Developed countries</c:v>
                </c:pt>
              </c:strCache>
            </c:strRef>
          </c:cat>
          <c:val>
            <c:numRef>
              <c:f>(summary!$C$6,summary!$C$12,summary!$C$16,summary!$C$22,summary!$C$26)</c:f>
              <c:numCache>
                <c:formatCode>_(* #,##0_);_(* \(#,##0\);_(* "-"??_);_(@_)</c:formatCode>
                <c:ptCount val="5"/>
                <c:pt idx="0">
                  <c:v>147351959</c:v>
                </c:pt>
                <c:pt idx="1">
                  <c:v>128905082</c:v>
                </c:pt>
                <c:pt idx="2">
                  <c:v>438883679</c:v>
                </c:pt>
                <c:pt idx="3">
                  <c:v>642780</c:v>
                </c:pt>
                <c:pt idx="4">
                  <c:v>71694342</c:v>
                </c:pt>
              </c:numCache>
            </c:numRef>
          </c:val>
        </c:ser>
        <c:ser>
          <c:idx val="1"/>
          <c:order val="1"/>
          <c:tx>
            <c:strRef>
              <c:f>summary!$E$4</c:f>
              <c:strCache>
                <c:ptCount val="1"/>
                <c:pt idx="0">
                  <c:v>Mountain population 2012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(summary!$B$6,summary!$B$12,summary!$B$16,summary!$B$22,summary!$B$26)</c:f>
              <c:strCache>
                <c:ptCount val="5"/>
                <c:pt idx="0">
                  <c:v>Africa</c:v>
                </c:pt>
                <c:pt idx="1">
                  <c:v>Latin America</c:v>
                </c:pt>
                <c:pt idx="2">
                  <c:v>Asia</c:v>
                </c:pt>
                <c:pt idx="3">
                  <c:v>Oceania</c:v>
                </c:pt>
                <c:pt idx="4">
                  <c:v>Developed countries</c:v>
                </c:pt>
              </c:strCache>
            </c:strRef>
          </c:cat>
          <c:val>
            <c:numRef>
              <c:f>(summary!$E$6,summary!$E$12,summary!$E$16,summary!$E$22,summary!$E$26)</c:f>
              <c:numCache>
                <c:formatCode>_(* #,##0_);_(* \(#,##0\);_(* "-"??_);_(@_)</c:formatCode>
                <c:ptCount val="5"/>
                <c:pt idx="0">
                  <c:v>202857917</c:v>
                </c:pt>
                <c:pt idx="1">
                  <c:v>156711381</c:v>
                </c:pt>
                <c:pt idx="2">
                  <c:v>472399474</c:v>
                </c:pt>
                <c:pt idx="3">
                  <c:v>768980</c:v>
                </c:pt>
                <c:pt idx="4">
                  <c:v>80358784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8328464"/>
        <c:axId val="219866528"/>
        <c:axId val="0"/>
      </c:bar3DChart>
      <c:catAx>
        <c:axId val="15832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9866528"/>
        <c:crosses val="autoZero"/>
        <c:auto val="1"/>
        <c:lblAlgn val="ctr"/>
        <c:lblOffset val="100"/>
        <c:noMultiLvlLbl val="0"/>
      </c:catAx>
      <c:valAx>
        <c:axId val="2198665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58328464"/>
        <c:crosses val="autoZero"/>
        <c:crossBetween val="between"/>
        <c:majorUnit val="100000000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 sz="1200"/>
                  </a:pPr>
                  <a:r>
                    <a:rPr lang="en-US"/>
                    <a:t>Million</a:t>
                  </a:r>
                </a:p>
              </c:rich>
            </c:tx>
          </c:dispUnitsLbl>
        </c:dispUnits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1994686275612416"/>
          <c:y val="0.30539029078058155"/>
          <c:w val="0.16586693271246752"/>
          <c:h val="0.36187882764654417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240941139042114E-2"/>
          <c:y val="3.8853962152368748E-2"/>
          <c:w val="0.88578064841459891"/>
          <c:h val="0.827264347862029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summary!$C$4</c:f>
              <c:strCache>
                <c:ptCount val="1"/>
                <c:pt idx="0">
                  <c:v>Mountain population 2000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(summary!$B$7:$B$11,summary!$B$13:$B$15,summary!$B$17:$B$21,summary!$B$23:$B$26)</c:f>
              <c:strCache>
                <c:ptCount val="17"/>
                <c:pt idx="0">
                  <c:v>Eastern Africa</c:v>
                </c:pt>
                <c:pt idx="1">
                  <c:v>Middle Africa</c:v>
                </c:pt>
                <c:pt idx="2">
                  <c:v>Northern Africa</c:v>
                </c:pt>
                <c:pt idx="3">
                  <c:v>Southern Africa</c:v>
                </c:pt>
                <c:pt idx="4">
                  <c:v>Western Africa</c:v>
                </c:pt>
                <c:pt idx="5">
                  <c:v>Caribbean</c:v>
                </c:pt>
                <c:pt idx="6">
                  <c:v>Central America</c:v>
                </c:pt>
                <c:pt idx="7">
                  <c:v>South America</c:v>
                </c:pt>
                <c:pt idx="8">
                  <c:v>Central Asia</c:v>
                </c:pt>
                <c:pt idx="9">
                  <c:v>Eastern Asia</c:v>
                </c:pt>
                <c:pt idx="10">
                  <c:v>South-Eastern Asia</c:v>
                </c:pt>
                <c:pt idx="11">
                  <c:v>Southern Asia</c:v>
                </c:pt>
                <c:pt idx="12">
                  <c:v>Western Asia</c:v>
                </c:pt>
                <c:pt idx="13">
                  <c:v>Melanesia</c:v>
                </c:pt>
                <c:pt idx="14">
                  <c:v>Micronesia</c:v>
                </c:pt>
                <c:pt idx="15">
                  <c:v>Polynesia</c:v>
                </c:pt>
                <c:pt idx="16">
                  <c:v>Developed countries</c:v>
                </c:pt>
              </c:strCache>
            </c:strRef>
          </c:cat>
          <c:val>
            <c:numRef>
              <c:f>(summary!$C$7:$C$11,summary!$C$13:$C$15,summary!$C$17:$C$21,summary!$C$23:$C$26)</c:f>
              <c:numCache>
                <c:formatCode>_(* #,##0_);_(* \(#,##0\);_(* "-"??_);_(@_)</c:formatCode>
                <c:ptCount val="17"/>
                <c:pt idx="0">
                  <c:v>97281298</c:v>
                </c:pt>
                <c:pt idx="1">
                  <c:v>15371404</c:v>
                </c:pt>
                <c:pt idx="2">
                  <c:v>15051637</c:v>
                </c:pt>
                <c:pt idx="3">
                  <c:v>11665351</c:v>
                </c:pt>
                <c:pt idx="4">
                  <c:v>7982269</c:v>
                </c:pt>
                <c:pt idx="5">
                  <c:v>3423899</c:v>
                </c:pt>
                <c:pt idx="6">
                  <c:v>51577735</c:v>
                </c:pt>
                <c:pt idx="7">
                  <c:v>73903448</c:v>
                </c:pt>
                <c:pt idx="8">
                  <c:v>7353091</c:v>
                </c:pt>
                <c:pt idx="9">
                  <c:v>242983878</c:v>
                </c:pt>
                <c:pt idx="10">
                  <c:v>51087734</c:v>
                </c:pt>
                <c:pt idx="11">
                  <c:v>92851323</c:v>
                </c:pt>
                <c:pt idx="12">
                  <c:v>44607653</c:v>
                </c:pt>
                <c:pt idx="13">
                  <c:v>2538159</c:v>
                </c:pt>
                <c:pt idx="14">
                  <c:v>3275</c:v>
                </c:pt>
                <c:pt idx="15">
                  <c:v>19434</c:v>
                </c:pt>
                <c:pt idx="16">
                  <c:v>71694342</c:v>
                </c:pt>
              </c:numCache>
            </c:numRef>
          </c:val>
        </c:ser>
        <c:ser>
          <c:idx val="1"/>
          <c:order val="1"/>
          <c:tx>
            <c:strRef>
              <c:f>summary!$E$4</c:f>
              <c:strCache>
                <c:ptCount val="1"/>
                <c:pt idx="0">
                  <c:v>Mountain population 2012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(summary!$B$7:$B$11,summary!$B$13:$B$15,summary!$B$17:$B$21,summary!$B$23:$B$26)</c:f>
              <c:strCache>
                <c:ptCount val="17"/>
                <c:pt idx="0">
                  <c:v>Eastern Africa</c:v>
                </c:pt>
                <c:pt idx="1">
                  <c:v>Middle Africa</c:v>
                </c:pt>
                <c:pt idx="2">
                  <c:v>Northern Africa</c:v>
                </c:pt>
                <c:pt idx="3">
                  <c:v>Southern Africa</c:v>
                </c:pt>
                <c:pt idx="4">
                  <c:v>Western Africa</c:v>
                </c:pt>
                <c:pt idx="5">
                  <c:v>Caribbean</c:v>
                </c:pt>
                <c:pt idx="6">
                  <c:v>Central America</c:v>
                </c:pt>
                <c:pt idx="7">
                  <c:v>South America</c:v>
                </c:pt>
                <c:pt idx="8">
                  <c:v>Central Asia</c:v>
                </c:pt>
                <c:pt idx="9">
                  <c:v>Eastern Asia</c:v>
                </c:pt>
                <c:pt idx="10">
                  <c:v>South-Eastern Asia</c:v>
                </c:pt>
                <c:pt idx="11">
                  <c:v>Southern Asia</c:v>
                </c:pt>
                <c:pt idx="12">
                  <c:v>Western Asia</c:v>
                </c:pt>
                <c:pt idx="13">
                  <c:v>Melanesia</c:v>
                </c:pt>
                <c:pt idx="14">
                  <c:v>Micronesia</c:v>
                </c:pt>
                <c:pt idx="15">
                  <c:v>Polynesia</c:v>
                </c:pt>
                <c:pt idx="16">
                  <c:v>Developed countries</c:v>
                </c:pt>
              </c:strCache>
            </c:strRef>
          </c:cat>
          <c:val>
            <c:numRef>
              <c:f>(summary!$E$7:$E$11,summary!$E$13:$E$15,summary!$E$17:$E$21,summary!$E$23:$E$26)</c:f>
              <c:numCache>
                <c:formatCode>_(* #,##0_);_(* \(#,##0\);_(* "-"??_);_(@_)</c:formatCode>
                <c:ptCount val="17"/>
                <c:pt idx="0">
                  <c:v>135451149</c:v>
                </c:pt>
                <c:pt idx="1">
                  <c:v>21197521</c:v>
                </c:pt>
                <c:pt idx="2">
                  <c:v>20107029</c:v>
                </c:pt>
                <c:pt idx="3">
                  <c:v>15417896</c:v>
                </c:pt>
                <c:pt idx="4">
                  <c:v>10684322</c:v>
                </c:pt>
                <c:pt idx="5">
                  <c:v>4621482</c:v>
                </c:pt>
                <c:pt idx="6">
                  <c:v>61438473</c:v>
                </c:pt>
                <c:pt idx="7">
                  <c:v>90651426</c:v>
                </c:pt>
                <c:pt idx="8">
                  <c:v>9314761</c:v>
                </c:pt>
                <c:pt idx="9">
                  <c:v>221860342</c:v>
                </c:pt>
                <c:pt idx="10">
                  <c:v>52401515</c:v>
                </c:pt>
                <c:pt idx="11">
                  <c:v>128108834</c:v>
                </c:pt>
                <c:pt idx="12">
                  <c:v>60714022</c:v>
                </c:pt>
                <c:pt idx="13">
                  <c:v>3135102</c:v>
                </c:pt>
                <c:pt idx="14">
                  <c:v>190</c:v>
                </c:pt>
                <c:pt idx="15">
                  <c:v>9492</c:v>
                </c:pt>
                <c:pt idx="16">
                  <c:v>80358784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9867312"/>
        <c:axId val="219867704"/>
        <c:axId val="0"/>
      </c:bar3DChart>
      <c:catAx>
        <c:axId val="21986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9867704"/>
        <c:crosses val="autoZero"/>
        <c:auto val="1"/>
        <c:lblAlgn val="ctr"/>
        <c:lblOffset val="100"/>
        <c:noMultiLvlLbl val="0"/>
      </c:catAx>
      <c:valAx>
        <c:axId val="21986770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986731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 sz="1200"/>
                  </a:pPr>
                  <a:r>
                    <a:rPr lang="en-US"/>
                    <a:t>Million</a:t>
                  </a:r>
                </a:p>
              </c:rich>
            </c:tx>
          </c:dispUnitsLbl>
        </c:dispUnits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91302346863893991"/>
          <c:y val="0.30539023578393659"/>
          <c:w val="4.9674973158396134E-2"/>
          <c:h val="0.36187882764654417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48199795636233E-2"/>
          <c:y val="0.15889595351383215"/>
          <c:w val="0.68153425649380039"/>
          <c:h val="0.821156539924488"/>
        </c:manualLayout>
      </c:layout>
      <c:pie3DChart>
        <c:varyColors val="1"/>
        <c:ser>
          <c:idx val="0"/>
          <c:order val="0"/>
          <c:tx>
            <c:strRef>
              <c:f>summary!$E$4</c:f>
              <c:strCache>
                <c:ptCount val="1"/>
                <c:pt idx="0">
                  <c:v>Mountain population 2012</c:v>
                </c:pt>
              </c:strCache>
            </c:strRef>
          </c:tx>
          <c:dLbls>
            <c:dLbl>
              <c:idx val="3"/>
              <c:layout>
                <c:manualLayout>
                  <c:x val="5.1454792288894921E-2"/>
                  <c:y val="4.70366471570732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(summary!$B$6,summary!$B$12,summary!$B$16,summary!$B$22,summary!$B$26)</c:f>
              <c:strCache>
                <c:ptCount val="5"/>
                <c:pt idx="0">
                  <c:v>Africa</c:v>
                </c:pt>
                <c:pt idx="1">
                  <c:v>Latin America</c:v>
                </c:pt>
                <c:pt idx="2">
                  <c:v>Asia</c:v>
                </c:pt>
                <c:pt idx="3">
                  <c:v>Oceania</c:v>
                </c:pt>
                <c:pt idx="4">
                  <c:v>Developed countries</c:v>
                </c:pt>
              </c:strCache>
            </c:strRef>
          </c:cat>
          <c:val>
            <c:numRef>
              <c:f>(summary!$E$6,summary!$E$12,summary!$E$16,summary!$E$22,summary!$E$26)</c:f>
              <c:numCache>
                <c:formatCode>_(* #,##0_);_(* \(#,##0\);_(* "-"??_);_(@_)</c:formatCode>
                <c:ptCount val="5"/>
                <c:pt idx="0">
                  <c:v>202857917</c:v>
                </c:pt>
                <c:pt idx="1">
                  <c:v>156711381</c:v>
                </c:pt>
                <c:pt idx="2">
                  <c:v>472399474</c:v>
                </c:pt>
                <c:pt idx="3">
                  <c:v>768980</c:v>
                </c:pt>
                <c:pt idx="4">
                  <c:v>80358784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5842465381482482"/>
          <c:y val="0.29047651129170354"/>
          <c:w val="0.21628798986333606"/>
          <c:h val="0.49382430137409294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48199795636233E-2"/>
          <c:y val="0.15889595351383215"/>
          <c:w val="0.68153425649380039"/>
          <c:h val="0.821156539924488"/>
        </c:manualLayout>
      </c:layout>
      <c:pie3DChart>
        <c:varyColors val="1"/>
        <c:ser>
          <c:idx val="0"/>
          <c:order val="0"/>
          <c:tx>
            <c:strRef>
              <c:f>summary!$C$4</c:f>
              <c:strCache>
                <c:ptCount val="1"/>
                <c:pt idx="0">
                  <c:v>Mountain population 2000</c:v>
                </c:pt>
              </c:strCache>
            </c:strRef>
          </c:tx>
          <c:dLbls>
            <c:dLbl>
              <c:idx val="3"/>
              <c:layout>
                <c:manualLayout>
                  <c:x val="5.1454792288894921E-2"/>
                  <c:y val="4.70366471570732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(summary!$B$6,summary!$B$12,summary!$B$16,summary!$B$22,summary!$B$26)</c:f>
              <c:strCache>
                <c:ptCount val="5"/>
                <c:pt idx="0">
                  <c:v>Africa</c:v>
                </c:pt>
                <c:pt idx="1">
                  <c:v>Latin America</c:v>
                </c:pt>
                <c:pt idx="2">
                  <c:v>Asia</c:v>
                </c:pt>
                <c:pt idx="3">
                  <c:v>Oceania</c:v>
                </c:pt>
                <c:pt idx="4">
                  <c:v>Developed countries</c:v>
                </c:pt>
              </c:strCache>
            </c:strRef>
          </c:cat>
          <c:val>
            <c:numRef>
              <c:f>(summary!$C$6,summary!$C$12,summary!$C$16,summary!$C$22,summary!$C$26)</c:f>
              <c:numCache>
                <c:formatCode>_(* #,##0_);_(* \(#,##0\);_(* "-"??_);_(@_)</c:formatCode>
                <c:ptCount val="5"/>
                <c:pt idx="0">
                  <c:v>147351959</c:v>
                </c:pt>
                <c:pt idx="1">
                  <c:v>128905082</c:v>
                </c:pt>
                <c:pt idx="2">
                  <c:v>438883679</c:v>
                </c:pt>
                <c:pt idx="3">
                  <c:v>642780</c:v>
                </c:pt>
                <c:pt idx="4">
                  <c:v>71694342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5842465381482482"/>
          <c:y val="0.29047651129170354"/>
          <c:w val="0.21628798986333606"/>
          <c:h val="0.49382430137409294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9</xdr:row>
      <xdr:rowOff>147637</xdr:rowOff>
    </xdr:from>
    <xdr:to>
      <xdr:col>21</xdr:col>
      <xdr:colOff>514350</xdr:colOff>
      <xdr:row>24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257174</xdr:colOff>
      <xdr:row>2</xdr:row>
      <xdr:rowOff>85725</xdr:rowOff>
    </xdr:from>
    <xdr:to>
      <xdr:col>21</xdr:col>
      <xdr:colOff>428625</xdr:colOff>
      <xdr:row>18</xdr:row>
      <xdr:rowOff>142876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476249</xdr:colOff>
      <xdr:row>19</xdr:row>
      <xdr:rowOff>38099</xdr:rowOff>
    </xdr:from>
    <xdr:to>
      <xdr:col>48</xdr:col>
      <xdr:colOff>571500</xdr:colOff>
      <xdr:row>43</xdr:row>
      <xdr:rowOff>47624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36</xdr:row>
      <xdr:rowOff>66675</xdr:rowOff>
    </xdr:from>
    <xdr:to>
      <xdr:col>5</xdr:col>
      <xdr:colOff>733425</xdr:colOff>
      <xdr:row>55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85725</xdr:colOff>
      <xdr:row>55</xdr:row>
      <xdr:rowOff>47625</xdr:rowOff>
    </xdr:from>
    <xdr:to>
      <xdr:col>5</xdr:col>
      <xdr:colOff>704850</xdr:colOff>
      <xdr:row>73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ia Vita (FOM)" refreshedDate="42103.734156597224" createdVersion="4" refreshedVersion="4" minRefreshableVersion="3" recordCount="252">
  <cacheSource type="worksheet">
    <worksheetSource ref="B1:I253" sheet="2012 population"/>
  </cacheSource>
  <cacheFields count="8">
    <cacheField name="Country" numFmtId="1">
      <sharedItems/>
    </cacheField>
    <cacheField name="Region" numFmtId="1">
      <sharedItems count="5">
        <s v="Africa"/>
        <s v="Asia"/>
        <s v="Europe"/>
        <s v="Oceania"/>
        <s v="Americas"/>
      </sharedItems>
    </cacheField>
    <cacheField name="Subregion" numFmtId="1">
      <sharedItems count="22">
        <s v="Northern Africa"/>
        <s v="Southern Asia"/>
        <s v="Southern Europe"/>
        <s v="Polynesia"/>
        <s v="Middle Africa"/>
        <s v="Caribbean"/>
        <s v="South America"/>
        <s v="Western Asia"/>
        <s v="Australia and New Zealand"/>
        <s v="Western Europe"/>
        <s v="Eastern Europe"/>
        <s v="Central America"/>
        <s v="Western Africa"/>
        <s v="Northern America"/>
        <s v="Southern Africa"/>
        <s v="South-Eastern Asia"/>
        <s v="Eastern Africa"/>
        <s v="Eastern Asia"/>
        <s v="Northern Europe"/>
        <s v="Melanesia"/>
        <s v="Micronesia"/>
        <s v="Central Asia"/>
      </sharedItems>
    </cacheField>
    <cacheField name="Status" numFmtId="1">
      <sharedItems count="2">
        <s v="Developing"/>
        <s v="Developed"/>
      </sharedItems>
    </cacheField>
    <cacheField name="ZONE_CODE" numFmtId="1">
      <sharedItems containsSemiMixedTypes="0" containsString="0" containsNumber="1" containsInteger="1" minValue="1" maxValue="253"/>
    </cacheField>
    <cacheField name="TOT KP 0 " numFmtId="164">
      <sharedItems containsString="0" containsBlank="1" containsNumber="1" containsInteger="1" minValue="1" maxValue="1176952380"/>
    </cacheField>
    <cacheField name="TOT MOUNTAINS" numFmtId="164">
      <sharedItems containsString="0" containsBlank="1" containsNumber="1" containsInteger="1" minValue="0" maxValue="216589562"/>
    </cacheField>
    <cacheField name="TOT WORLD " numFmtId="164">
      <sharedItems containsSemiMixedTypes="0" containsString="0" containsNumber="1" containsInteger="1" minValue="0" maxValue="1368394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s v="Abyei"/>
    <x v="0"/>
    <x v="0"/>
    <x v="0"/>
    <n v="1"/>
    <n v="63420"/>
    <m/>
    <n v="63420"/>
  </r>
  <r>
    <s v="Afghanistan"/>
    <x v="1"/>
    <x v="1"/>
    <x v="0"/>
    <n v="2"/>
    <n v="14636062"/>
    <n v="14817203"/>
    <n v="29453265"/>
  </r>
  <r>
    <s v="Albania"/>
    <x v="2"/>
    <x v="2"/>
    <x v="1"/>
    <n v="4"/>
    <n v="2351140"/>
    <n v="793837"/>
    <n v="3144977"/>
  </r>
  <r>
    <s v="Algeria"/>
    <x v="0"/>
    <x v="0"/>
    <x v="0"/>
    <n v="5"/>
    <n v="26095017"/>
    <n v="11828479"/>
    <n v="37923496"/>
  </r>
  <r>
    <s v="Aksai Chin"/>
    <x v="1"/>
    <x v="1"/>
    <x v="0"/>
    <n v="3"/>
    <m/>
    <n v="2221"/>
    <n v="2221"/>
  </r>
  <r>
    <s v="American Samoa"/>
    <x v="3"/>
    <x v="3"/>
    <x v="0"/>
    <n v="6"/>
    <n v="46725"/>
    <n v="1670"/>
    <n v="48395"/>
  </r>
  <r>
    <s v="Andorra"/>
    <x v="2"/>
    <x v="2"/>
    <x v="1"/>
    <n v="7"/>
    <n v="45"/>
    <n v="77622"/>
    <n v="77667"/>
  </r>
  <r>
    <s v="Angola"/>
    <x v="0"/>
    <x v="4"/>
    <x v="0"/>
    <n v="8"/>
    <n v="16546914"/>
    <n v="3684319"/>
    <n v="20231233"/>
  </r>
  <r>
    <s v="Anguilla"/>
    <x v="4"/>
    <x v="5"/>
    <x v="0"/>
    <n v="9"/>
    <n v="12923"/>
    <m/>
    <n v="12923"/>
  </r>
  <r>
    <s v="Antigua and Barbuda"/>
    <x v="4"/>
    <x v="5"/>
    <x v="0"/>
    <n v="10"/>
    <n v="83913"/>
    <n v="40"/>
    <n v="83953"/>
  </r>
  <r>
    <s v="Argentina"/>
    <x v="4"/>
    <x v="6"/>
    <x v="0"/>
    <n v="11"/>
    <n v="37465797"/>
    <n v="2152981"/>
    <n v="39618778"/>
  </r>
  <r>
    <s v="Armenia"/>
    <x v="1"/>
    <x v="7"/>
    <x v="0"/>
    <n v="12"/>
    <n v="947832"/>
    <n v="1996951"/>
    <n v="2944783"/>
  </r>
  <r>
    <s v="Aruba"/>
    <x v="4"/>
    <x v="5"/>
    <x v="0"/>
    <n v="13"/>
    <n v="101622"/>
    <m/>
    <n v="101622"/>
  </r>
  <r>
    <s v="Arunachal Pradesh"/>
    <x v="1"/>
    <x v="1"/>
    <x v="0"/>
    <n v="14"/>
    <n v="269544"/>
    <n v="734358"/>
    <n v="1003902"/>
  </r>
  <r>
    <s v="Australia"/>
    <x v="3"/>
    <x v="8"/>
    <x v="1"/>
    <n v="15"/>
    <n v="22042497"/>
    <n v="610697"/>
    <n v="22653194"/>
  </r>
  <r>
    <s v="Austria"/>
    <x v="2"/>
    <x v="9"/>
    <x v="1"/>
    <n v="16"/>
    <n v="4840042"/>
    <n v="3598986"/>
    <n v="8439028"/>
  </r>
  <r>
    <s v="Azerbaijan"/>
    <x v="1"/>
    <x v="7"/>
    <x v="0"/>
    <n v="17"/>
    <n v="7242881"/>
    <n v="1991366"/>
    <n v="9234247"/>
  </r>
  <r>
    <s v="Azores Islands"/>
    <x v="2"/>
    <x v="2"/>
    <x v="1"/>
    <n v="18"/>
    <n v="212956"/>
    <n v="16420"/>
    <n v="229376"/>
  </r>
  <r>
    <s v="Bahamas"/>
    <x v="4"/>
    <x v="5"/>
    <x v="0"/>
    <n v="19"/>
    <n v="333099"/>
    <m/>
    <n v="333099"/>
  </r>
  <r>
    <s v="Bahrain"/>
    <x v="1"/>
    <x v="7"/>
    <x v="0"/>
    <n v="20"/>
    <n v="1021390"/>
    <m/>
    <n v="1021390"/>
  </r>
  <r>
    <s v="Bangladesh"/>
    <x v="1"/>
    <x v="1"/>
    <x v="0"/>
    <n v="21"/>
    <n v="154351592"/>
    <n v="12721"/>
    <n v="154364313"/>
  </r>
  <r>
    <s v="Barbados"/>
    <x v="4"/>
    <x v="5"/>
    <x v="0"/>
    <n v="22"/>
    <n v="273061"/>
    <n v="3767"/>
    <n v="276828"/>
  </r>
  <r>
    <s v="Belarus"/>
    <x v="2"/>
    <x v="10"/>
    <x v="1"/>
    <n v="23"/>
    <n v="9125034"/>
    <m/>
    <n v="9125034"/>
  </r>
  <r>
    <s v="Belgium"/>
    <x v="2"/>
    <x v="9"/>
    <x v="1"/>
    <n v="24"/>
    <n v="11033751"/>
    <n v="37764"/>
    <n v="11071515"/>
  </r>
  <r>
    <s v="Belize"/>
    <x v="4"/>
    <x v="11"/>
    <x v="0"/>
    <n v="25"/>
    <n v="303078"/>
    <n v="3582"/>
    <n v="306660"/>
  </r>
  <r>
    <s v="Benin"/>
    <x v="0"/>
    <x v="12"/>
    <x v="0"/>
    <n v="26"/>
    <n v="9899816"/>
    <n v="24514"/>
    <n v="9924330"/>
  </r>
  <r>
    <s v="Bermuda"/>
    <x v="4"/>
    <x v="13"/>
    <x v="0"/>
    <n v="27"/>
    <n v="52387"/>
    <m/>
    <n v="52387"/>
  </r>
  <r>
    <s v="Bhutan"/>
    <x v="1"/>
    <x v="1"/>
    <x v="0"/>
    <n v="28"/>
    <n v="90420"/>
    <n v="661794"/>
    <n v="752214"/>
  </r>
  <r>
    <s v="Bolivia (Plurinational State of)"/>
    <x v="4"/>
    <x v="6"/>
    <x v="0"/>
    <n v="29"/>
    <n v="3375696"/>
    <n v="6957432"/>
    <n v="10333128"/>
  </r>
  <r>
    <s v="Bosnia and Herzegovina"/>
    <x v="2"/>
    <x v="2"/>
    <x v="1"/>
    <n v="30"/>
    <n v="1967180"/>
    <n v="1793837"/>
    <n v="3761017"/>
  </r>
  <r>
    <s v="Botswana"/>
    <x v="0"/>
    <x v="14"/>
    <x v="0"/>
    <n v="31"/>
    <n v="1809590"/>
    <n v="64890"/>
    <n v="1874480"/>
  </r>
  <r>
    <s v="Brazil"/>
    <x v="4"/>
    <x v="6"/>
    <x v="0"/>
    <n v="32"/>
    <n v="176409971"/>
    <n v="17542737"/>
    <n v="193952708"/>
  </r>
  <r>
    <s v="British Indian Ocean Territory"/>
    <x v="1"/>
    <x v="1"/>
    <x v="0"/>
    <n v="33"/>
    <m/>
    <m/>
    <n v="0"/>
  </r>
  <r>
    <s v="British Virgin Islands"/>
    <x v="4"/>
    <x v="5"/>
    <x v="0"/>
    <n v="34"/>
    <n v="24563"/>
    <n v="1126"/>
    <n v="25689"/>
  </r>
  <r>
    <s v="Brunei Darussalam"/>
    <x v="1"/>
    <x v="15"/>
    <x v="0"/>
    <n v="35"/>
    <n v="398012"/>
    <n v="44"/>
    <n v="398056"/>
  </r>
  <r>
    <s v="Bulgaria"/>
    <x v="2"/>
    <x v="10"/>
    <x v="1"/>
    <n v="36"/>
    <n v="5438033"/>
    <n v="1805831"/>
    <n v="7243864"/>
  </r>
  <r>
    <s v="Burkina Faso"/>
    <x v="0"/>
    <x v="12"/>
    <x v="0"/>
    <n v="37"/>
    <n v="16325578"/>
    <n v="7550"/>
    <n v="16333128"/>
  </r>
  <r>
    <s v="Burundi"/>
    <x v="0"/>
    <x v="16"/>
    <x v="0"/>
    <n v="38"/>
    <n v="2125213"/>
    <n v="7710680"/>
    <n v="9835893"/>
  </r>
  <r>
    <s v="Cambodia"/>
    <x v="1"/>
    <x v="15"/>
    <x v="0"/>
    <n v="39"/>
    <n v="14693645"/>
    <n v="12352"/>
    <n v="14705997"/>
  </r>
  <r>
    <s v="Cameroon"/>
    <x v="0"/>
    <x v="4"/>
    <x v="0"/>
    <n v="40"/>
    <n v="15443130"/>
    <n v="6050864"/>
    <n v="21493994"/>
  </r>
  <r>
    <s v="Canada"/>
    <x v="4"/>
    <x v="13"/>
    <x v="1"/>
    <n v="41"/>
    <n v="32976402"/>
    <n v="1048373"/>
    <n v="34024775"/>
  </r>
  <r>
    <s v="Cabo Verde"/>
    <x v="0"/>
    <x v="12"/>
    <x v="0"/>
    <n v="42"/>
    <n v="348993"/>
    <n v="88517"/>
    <n v="437510"/>
  </r>
  <r>
    <s v="Cayman Islands"/>
    <x v="4"/>
    <x v="5"/>
    <x v="0"/>
    <n v="43"/>
    <n v="53260"/>
    <m/>
    <n v="53260"/>
  </r>
  <r>
    <s v="Central African Republic"/>
    <x v="0"/>
    <x v="4"/>
    <x v="0"/>
    <n v="44"/>
    <n v="4033838"/>
    <n v="161307"/>
    <n v="4195145"/>
  </r>
  <r>
    <s v="Chad"/>
    <x v="0"/>
    <x v="4"/>
    <x v="0"/>
    <n v="45"/>
    <n v="12006356"/>
    <n v="153689"/>
    <n v="12160045"/>
  </r>
  <r>
    <s v="Chile"/>
    <x v="4"/>
    <x v="6"/>
    <x v="0"/>
    <n v="46"/>
    <n v="12435895"/>
    <n v="4706017"/>
    <n v="17141912"/>
  </r>
  <r>
    <s v="China"/>
    <x v="1"/>
    <x v="17"/>
    <x v="0"/>
    <n v="47"/>
    <n v="1151805349"/>
    <n v="216589562"/>
    <n v="1368394911"/>
  </r>
  <r>
    <s v="China/India"/>
    <x v="1"/>
    <x v="17"/>
    <x v="0"/>
    <n v="48"/>
    <m/>
    <n v="2351"/>
    <n v="2351"/>
  </r>
  <r>
    <s v="Christmas Island"/>
    <x v="1"/>
    <x v="15"/>
    <x v="0"/>
    <n v="49"/>
    <n v="1063"/>
    <n v="7"/>
    <n v="1070"/>
  </r>
  <r>
    <s v="Cocos (Keeling) Islands"/>
    <x v="1"/>
    <x v="1"/>
    <x v="0"/>
    <n v="50"/>
    <n v="326"/>
    <m/>
    <n v="326"/>
  </r>
  <r>
    <s v="Colombia"/>
    <x v="4"/>
    <x v="6"/>
    <x v="0"/>
    <n v="51"/>
    <n v="19579052"/>
    <n v="27839934"/>
    <n v="47418986"/>
  </r>
  <r>
    <s v="Comoros"/>
    <x v="0"/>
    <x v="16"/>
    <x v="0"/>
    <n v="52"/>
    <n v="479010"/>
    <n v="131020"/>
    <n v="610030"/>
  </r>
  <r>
    <s v="Congo"/>
    <x v="0"/>
    <x v="4"/>
    <x v="0"/>
    <n v="53"/>
    <n v="4014208"/>
    <n v="157949"/>
    <n v="4172157"/>
  </r>
  <r>
    <s v="Cook Islands"/>
    <x v="3"/>
    <x v="3"/>
    <x v="0"/>
    <n v="54"/>
    <n v="13047"/>
    <n v="5"/>
    <n v="13052"/>
  </r>
  <r>
    <s v="Costa Rica"/>
    <x v="4"/>
    <x v="11"/>
    <x v="0"/>
    <n v="55"/>
    <n v="1858379"/>
    <n v="2887064"/>
    <n v="4745443"/>
  </r>
  <r>
    <s v="Cote d'Ivoire"/>
    <x v="0"/>
    <x v="12"/>
    <x v="0"/>
    <n v="56"/>
    <n v="19155073"/>
    <n v="461758"/>
    <n v="19616831"/>
  </r>
  <r>
    <s v="Croatia"/>
    <x v="2"/>
    <x v="2"/>
    <x v="1"/>
    <n v="57"/>
    <n v="3956215"/>
    <n v="260103"/>
    <n v="4216318"/>
  </r>
  <r>
    <s v="Cuba"/>
    <x v="4"/>
    <x v="5"/>
    <x v="0"/>
    <n v="58"/>
    <n v="10923994"/>
    <n v="90553"/>
    <n v="11014547"/>
  </r>
  <r>
    <s v="Cyprus"/>
    <x v="1"/>
    <x v="7"/>
    <x v="0"/>
    <n v="59"/>
    <n v="1084530"/>
    <n v="42392"/>
    <n v="1126922"/>
  </r>
  <r>
    <s v="Czech Republic"/>
    <x v="2"/>
    <x v="10"/>
    <x v="1"/>
    <n v="60"/>
    <n v="9065430"/>
    <n v="1541536"/>
    <n v="10606966"/>
  </r>
  <r>
    <s v="Democratic People's Republic of Korea"/>
    <x v="1"/>
    <x v="17"/>
    <x v="0"/>
    <n v="61"/>
    <n v="21170144"/>
    <n v="3185014"/>
    <n v="24355158"/>
  </r>
  <r>
    <s v="Democratic Republic of the Congo"/>
    <x v="0"/>
    <x v="4"/>
    <x v="0"/>
    <n v="62"/>
    <n v="53613461"/>
    <n v="10837886"/>
    <n v="64451347"/>
  </r>
  <r>
    <s v="Denmark"/>
    <x v="2"/>
    <x v="18"/>
    <x v="1"/>
    <n v="63"/>
    <n v="5500156"/>
    <m/>
    <n v="5500156"/>
  </r>
  <r>
    <s v="Djibouti"/>
    <x v="0"/>
    <x v="16"/>
    <x v="0"/>
    <n v="64"/>
    <n v="701868"/>
    <n v="126108"/>
    <n v="827976"/>
  </r>
  <r>
    <s v="Dominica"/>
    <x v="4"/>
    <x v="5"/>
    <x v="0"/>
    <n v="65"/>
    <n v="55851"/>
    <n v="8487"/>
    <n v="64338"/>
  </r>
  <r>
    <s v="Dominican Republic"/>
    <x v="4"/>
    <x v="5"/>
    <x v="0"/>
    <n v="66"/>
    <n v="9376641"/>
    <n v="776586"/>
    <n v="10153227"/>
  </r>
  <r>
    <s v="Ecuador"/>
    <x v="4"/>
    <x v="6"/>
    <x v="0"/>
    <n v="67"/>
    <n v="8614136"/>
    <n v="6682679"/>
    <n v="15296815"/>
  </r>
  <r>
    <s v="Egypt"/>
    <x v="0"/>
    <x v="0"/>
    <x v="0"/>
    <n v="68"/>
    <n v="80401667"/>
    <n v="1973"/>
    <n v="80403640"/>
  </r>
  <r>
    <s v="El Salvador"/>
    <x v="4"/>
    <x v="11"/>
    <x v="0"/>
    <n v="69"/>
    <n v="2005325"/>
    <n v="4260095"/>
    <n v="6265420"/>
  </r>
  <r>
    <s v="Equatorial Guinea"/>
    <x v="0"/>
    <x v="4"/>
    <x v="0"/>
    <n v="70"/>
    <n v="581249"/>
    <n v="82270"/>
    <n v="663519"/>
  </r>
  <r>
    <s v="Eritrea"/>
    <x v="0"/>
    <x v="16"/>
    <x v="0"/>
    <n v="71"/>
    <n v="3090889"/>
    <n v="2999287"/>
    <n v="6090176"/>
  </r>
  <r>
    <s v="Estonia"/>
    <x v="2"/>
    <x v="18"/>
    <x v="1"/>
    <n v="72"/>
    <n v="1270053"/>
    <m/>
    <n v="1270053"/>
  </r>
  <r>
    <s v="Ethiopia"/>
    <x v="0"/>
    <x v="16"/>
    <x v="0"/>
    <n v="73"/>
    <n v="29605390"/>
    <n v="61910691"/>
    <n v="91516081"/>
  </r>
  <r>
    <s v="Falkland Islands (Malvinas)"/>
    <x v="4"/>
    <x v="6"/>
    <x v="0"/>
    <n v="74"/>
    <n v="1809"/>
    <m/>
    <n v="1809"/>
  </r>
  <r>
    <s v="Faroe Islands"/>
    <x v="2"/>
    <x v="18"/>
    <x v="1"/>
    <n v="75"/>
    <n v="40332"/>
    <n v="3477"/>
    <n v="43809"/>
  </r>
  <r>
    <s v="Fiji"/>
    <x v="3"/>
    <x v="19"/>
    <x v="0"/>
    <n v="76"/>
    <n v="706106"/>
    <n v="23863"/>
    <n v="729969"/>
  </r>
  <r>
    <s v="Finland"/>
    <x v="2"/>
    <x v="18"/>
    <x v="1"/>
    <n v="77"/>
    <n v="5298209"/>
    <n v="3"/>
    <n v="5298212"/>
  </r>
  <r>
    <s v="France"/>
    <x v="2"/>
    <x v="9"/>
    <x v="1"/>
    <n v="78"/>
    <n v="58531686"/>
    <n v="4672240"/>
    <n v="63203926"/>
  </r>
  <r>
    <s v="French Guiana"/>
    <x v="4"/>
    <x v="6"/>
    <x v="0"/>
    <n v="79"/>
    <n v="241426"/>
    <n v="15"/>
    <n v="241441"/>
  </r>
  <r>
    <s v="French Polynesia"/>
    <x v="3"/>
    <x v="3"/>
    <x v="0"/>
    <n v="80"/>
    <n v="173910"/>
    <n v="3238"/>
    <n v="177148"/>
  </r>
  <r>
    <s v="Gabon"/>
    <x v="0"/>
    <x v="4"/>
    <x v="0"/>
    <n v="81"/>
    <n v="1544799"/>
    <n v="53582"/>
    <n v="1598381"/>
  </r>
  <r>
    <s v="Gambia"/>
    <x v="0"/>
    <x v="12"/>
    <x v="0"/>
    <n v="82"/>
    <n v="1736520"/>
    <m/>
    <n v="1736520"/>
  </r>
  <r>
    <s v="Gaza Strip"/>
    <x v="1"/>
    <x v="7"/>
    <x v="0"/>
    <n v="83"/>
    <n v="1615875"/>
    <m/>
    <n v="1615875"/>
  </r>
  <r>
    <s v="Georgia"/>
    <x v="1"/>
    <x v="7"/>
    <x v="0"/>
    <n v="84"/>
    <n v="1949443"/>
    <n v="2341021"/>
    <n v="4290464"/>
  </r>
  <r>
    <s v="Germany"/>
    <x v="2"/>
    <x v="9"/>
    <x v="1"/>
    <n v="85"/>
    <n v="78437210"/>
    <n v="4181514"/>
    <n v="82618724"/>
  </r>
  <r>
    <s v="Ghana"/>
    <x v="0"/>
    <x v="12"/>
    <x v="0"/>
    <n v="86"/>
    <n v="24730217"/>
    <n v="516047"/>
    <n v="25246264"/>
  </r>
  <r>
    <s v="Gibraltar"/>
    <x v="2"/>
    <x v="2"/>
    <x v="1"/>
    <n v="87"/>
    <n v="22403"/>
    <m/>
    <n v="22403"/>
  </r>
  <r>
    <s v="Greece"/>
    <x v="2"/>
    <x v="2"/>
    <x v="1"/>
    <n v="88"/>
    <n v="9583724"/>
    <n v="1195415"/>
    <n v="10779139"/>
  </r>
  <r>
    <s v="Greenland"/>
    <x v="4"/>
    <x v="13"/>
    <x v="1"/>
    <n v="89"/>
    <n v="36654"/>
    <n v="537"/>
    <n v="37191"/>
  </r>
  <r>
    <s v="Grenada"/>
    <x v="4"/>
    <x v="5"/>
    <x v="0"/>
    <n v="90"/>
    <n v="87832"/>
    <n v="3786"/>
    <n v="91618"/>
  </r>
  <r>
    <s v="Guadeloupe"/>
    <x v="4"/>
    <x v="5"/>
    <x v="0"/>
    <n v="91"/>
    <n v="461124"/>
    <n v="15329"/>
    <n v="476453"/>
  </r>
  <r>
    <s v="Guam"/>
    <x v="3"/>
    <x v="20"/>
    <x v="0"/>
    <n v="92"/>
    <n v="151596"/>
    <n v="0"/>
    <n v="151596"/>
  </r>
  <r>
    <s v="Guatemala"/>
    <x v="4"/>
    <x v="11"/>
    <x v="0"/>
    <n v="93"/>
    <n v="4816172"/>
    <n v="10192435"/>
    <n v="15008607"/>
  </r>
  <r>
    <s v="Guernsey"/>
    <x v="2"/>
    <x v="18"/>
    <x v="1"/>
    <n v="94"/>
    <n v="57947"/>
    <m/>
    <n v="57947"/>
  </r>
  <r>
    <s v="Guinea"/>
    <x v="0"/>
    <x v="12"/>
    <x v="0"/>
    <n v="95"/>
    <n v="8724560"/>
    <n v="2532637"/>
    <n v="11257197"/>
  </r>
  <r>
    <s v="Guinea-Bissau"/>
    <x v="0"/>
    <x v="12"/>
    <x v="0"/>
    <n v="96"/>
    <n v="1593785"/>
    <m/>
    <n v="1593785"/>
  </r>
  <r>
    <s v="Guyana"/>
    <x v="4"/>
    <x v="6"/>
    <x v="0"/>
    <n v="97"/>
    <n v="747279"/>
    <n v="8985"/>
    <n v="756264"/>
  </r>
  <r>
    <s v="Haiti"/>
    <x v="4"/>
    <x v="5"/>
    <x v="0"/>
    <n v="98"/>
    <n v="7040948"/>
    <n v="2894473"/>
    <n v="9935421"/>
  </r>
  <r>
    <s v="Hala'ib triangle"/>
    <x v="0"/>
    <x v="0"/>
    <x v="0"/>
    <n v="99"/>
    <n v="17710"/>
    <n v="1974"/>
    <n v="19684"/>
  </r>
  <r>
    <s v="Honduras"/>
    <x v="4"/>
    <x v="11"/>
    <x v="0"/>
    <n v="100"/>
    <n v="3491930"/>
    <n v="4256840"/>
    <n v="7748770"/>
  </r>
  <r>
    <s v="China, Hong Kong Special Administrative Region"/>
    <x v="1"/>
    <x v="17"/>
    <x v="0"/>
    <n v="101"/>
    <n v="6136842"/>
    <n v="50186"/>
    <n v="6187028"/>
  </r>
  <r>
    <s v="Hungary"/>
    <x v="2"/>
    <x v="10"/>
    <x v="1"/>
    <n v="102"/>
    <n v="9863555"/>
    <n v="76514"/>
    <n v="9940069"/>
  </r>
  <r>
    <s v="Iceland"/>
    <x v="2"/>
    <x v="18"/>
    <x v="1"/>
    <n v="103"/>
    <n v="276040"/>
    <n v="3494"/>
    <n v="279534"/>
  </r>
  <r>
    <s v="Ilemi triangle"/>
    <x v="0"/>
    <x v="16"/>
    <x v="0"/>
    <n v="104"/>
    <n v="15396"/>
    <n v="7622"/>
    <n v="23018"/>
  </r>
  <r>
    <s v="India"/>
    <x v="1"/>
    <x v="1"/>
    <x v="0"/>
    <n v="105"/>
    <n v="1176952380"/>
    <n v="43609354"/>
    <n v="1220561734"/>
  </r>
  <r>
    <s v="Indonesia"/>
    <x v="1"/>
    <x v="15"/>
    <x v="0"/>
    <n v="106"/>
    <n v="211811279"/>
    <n v="30554430"/>
    <n v="242365709"/>
  </r>
  <r>
    <s v="Iran (Islamic Republic of)"/>
    <x v="1"/>
    <x v="1"/>
    <x v="0"/>
    <n v="107"/>
    <n v="51524523"/>
    <n v="23734151"/>
    <n v="75258674"/>
  </r>
  <r>
    <s v="Iraq"/>
    <x v="1"/>
    <x v="7"/>
    <x v="0"/>
    <n v="108"/>
    <n v="30558919"/>
    <n v="2282108"/>
    <n v="32841027"/>
  </r>
  <r>
    <s v="Ireland"/>
    <x v="2"/>
    <x v="18"/>
    <x v="1"/>
    <n v="109"/>
    <n v="4413081"/>
    <n v="5359"/>
    <n v="4418440"/>
  </r>
  <r>
    <s v="Isle of Man"/>
    <x v="2"/>
    <x v="18"/>
    <x v="1"/>
    <n v="110"/>
    <n v="79881"/>
    <n v="200"/>
    <n v="80081"/>
  </r>
  <r>
    <s v="Israel"/>
    <x v="1"/>
    <x v="7"/>
    <x v="0"/>
    <n v="111"/>
    <n v="6534952"/>
    <n v="942308"/>
    <n v="7477260"/>
  </r>
  <r>
    <s v="Italy"/>
    <x v="2"/>
    <x v="2"/>
    <x v="1"/>
    <n v="112"/>
    <n v="50658122"/>
    <n v="9332704"/>
    <n v="59990826"/>
  </r>
  <r>
    <s v="Jamaica"/>
    <x v="4"/>
    <x v="5"/>
    <x v="0"/>
    <n v="113"/>
    <n v="2266828"/>
    <n v="408570"/>
    <n v="2675398"/>
  </r>
  <r>
    <s v="Jammu and Kashmir"/>
    <x v="1"/>
    <x v="1"/>
    <x v="0"/>
    <n v="114"/>
    <n v="7304765"/>
    <n v="9495009"/>
    <n v="16799774"/>
  </r>
  <r>
    <s v="Japan"/>
    <x v="1"/>
    <x v="17"/>
    <x v="1"/>
    <n v="115"/>
    <n v="119652135"/>
    <n v="4542234"/>
    <n v="124194369"/>
  </r>
  <r>
    <s v="Jersey"/>
    <x v="2"/>
    <x v="18"/>
    <x v="1"/>
    <n v="116"/>
    <n v="93284"/>
    <m/>
    <n v="93284"/>
  </r>
  <r>
    <s v="Johnston Atoll"/>
    <x v="4"/>
    <x v="13"/>
    <x v="0"/>
    <n v="117"/>
    <m/>
    <m/>
    <n v="0"/>
  </r>
  <r>
    <s v="Jordan"/>
    <x v="1"/>
    <x v="7"/>
    <x v="0"/>
    <n v="118"/>
    <n v="4949897"/>
    <n v="2559391"/>
    <n v="7509288"/>
  </r>
  <r>
    <s v="Kazakhstan"/>
    <x v="1"/>
    <x v="21"/>
    <x v="0"/>
    <n v="119"/>
    <n v="13945002"/>
    <n v="1165625"/>
    <n v="15110627"/>
  </r>
  <r>
    <s v="Kenya"/>
    <x v="0"/>
    <x v="16"/>
    <x v="0"/>
    <n v="120"/>
    <n v="28698408"/>
    <n v="14183548"/>
    <n v="42881956"/>
  </r>
  <r>
    <s v="Kiribati"/>
    <x v="3"/>
    <x v="20"/>
    <x v="0"/>
    <n v="121"/>
    <n v="41181"/>
    <m/>
    <n v="41181"/>
  </r>
  <r>
    <s v="Kuril islands"/>
    <x v="1"/>
    <x v="17"/>
    <x v="0"/>
    <n v="122"/>
    <n v="14694"/>
    <n v="94"/>
    <n v="14788"/>
  </r>
  <r>
    <s v="Kuwait"/>
    <x v="1"/>
    <x v="7"/>
    <x v="0"/>
    <n v="123"/>
    <n v="3158674"/>
    <m/>
    <n v="3158674"/>
  </r>
  <r>
    <s v="Kyrgyzstan"/>
    <x v="1"/>
    <x v="21"/>
    <x v="0"/>
    <n v="124"/>
    <n v="2983253"/>
    <n v="2348142"/>
    <n v="5331395"/>
  </r>
  <r>
    <s v="Lao People's Democratic Republic"/>
    <x v="1"/>
    <x v="15"/>
    <x v="0"/>
    <n v="125"/>
    <n v="4399567"/>
    <n v="2262371"/>
    <n v="6661938"/>
  </r>
  <r>
    <s v="Latvia"/>
    <x v="2"/>
    <x v="18"/>
    <x v="1"/>
    <n v="126"/>
    <n v="1956982"/>
    <m/>
    <n v="1956982"/>
  </r>
  <r>
    <s v="Lebanon"/>
    <x v="1"/>
    <x v="7"/>
    <x v="0"/>
    <n v="127"/>
    <n v="2902416"/>
    <n v="1961515"/>
    <n v="4863931"/>
  </r>
  <r>
    <s v="Lesotho"/>
    <x v="0"/>
    <x v="14"/>
    <x v="0"/>
    <n v="128"/>
    <n v="546583"/>
    <n v="1443906"/>
    <n v="1990489"/>
  </r>
  <r>
    <s v="Liberia"/>
    <x v="0"/>
    <x v="12"/>
    <x v="0"/>
    <n v="129"/>
    <n v="4026242"/>
    <n v="79747"/>
    <n v="4105989"/>
  </r>
  <r>
    <s v="Libya"/>
    <x v="0"/>
    <x v="0"/>
    <x v="0"/>
    <n v="130"/>
    <n v="5797817"/>
    <n v="228573"/>
    <n v="6026390"/>
  </r>
  <r>
    <s v="Liechtenstein"/>
    <x v="2"/>
    <x v="9"/>
    <x v="1"/>
    <n v="131"/>
    <n v="1"/>
    <n v="35004"/>
    <n v="35005"/>
  </r>
  <r>
    <s v="Lithuania"/>
    <x v="2"/>
    <x v="18"/>
    <x v="1"/>
    <n v="132"/>
    <n v="2977828"/>
    <m/>
    <n v="2977828"/>
  </r>
  <r>
    <s v="Luxembourg"/>
    <x v="2"/>
    <x v="9"/>
    <x v="1"/>
    <n v="133"/>
    <n v="526100"/>
    <n v="3387"/>
    <n v="529487"/>
  </r>
  <r>
    <s v="Ma'tan al-Sarra"/>
    <x v="0"/>
    <x v="0"/>
    <x v="0"/>
    <n v="134"/>
    <n v="4"/>
    <m/>
    <n v="4"/>
  </r>
  <r>
    <s v="China, Macao Special Administrative Region"/>
    <x v="1"/>
    <x v="17"/>
    <x v="0"/>
    <n v="135"/>
    <n v="372443"/>
    <m/>
    <n v="372443"/>
  </r>
  <r>
    <s v="Madagascar"/>
    <x v="0"/>
    <x v="16"/>
    <x v="0"/>
    <n v="136"/>
    <n v="15337234"/>
    <n v="6781131"/>
    <n v="22118365"/>
  </r>
  <r>
    <s v="Madeira Islands"/>
    <x v="2"/>
    <x v="2"/>
    <x v="1"/>
    <n v="137"/>
    <n v="169993"/>
    <n v="94558"/>
    <n v="264551"/>
  </r>
  <r>
    <s v="Malawi"/>
    <x v="0"/>
    <x v="16"/>
    <x v="0"/>
    <n v="138"/>
    <n v="10361896"/>
    <n v="5524431"/>
    <n v="15886327"/>
  </r>
  <r>
    <s v="Malaysia"/>
    <x v="1"/>
    <x v="15"/>
    <x v="0"/>
    <n v="139"/>
    <n v="28188036"/>
    <n v="550806"/>
    <n v="28738842"/>
  </r>
  <r>
    <s v="Maldives"/>
    <x v="1"/>
    <x v="1"/>
    <x v="0"/>
    <n v="140"/>
    <n v="113371"/>
    <m/>
    <n v="113371"/>
  </r>
  <r>
    <s v="Mali"/>
    <x v="0"/>
    <x v="12"/>
    <x v="0"/>
    <n v="141"/>
    <n v="14211129"/>
    <n v="146454"/>
    <n v="14357583"/>
  </r>
  <r>
    <s v="Malta"/>
    <x v="2"/>
    <x v="2"/>
    <x v="1"/>
    <n v="142"/>
    <n v="403334"/>
    <m/>
    <n v="403334"/>
  </r>
  <r>
    <s v="Marshall Islands"/>
    <x v="3"/>
    <x v="20"/>
    <x v="0"/>
    <n v="143"/>
    <n v="15051"/>
    <m/>
    <n v="15051"/>
  </r>
  <r>
    <s v="Martinique"/>
    <x v="4"/>
    <x v="5"/>
    <x v="0"/>
    <n v="144"/>
    <n v="357613"/>
    <n v="10167"/>
    <n v="367780"/>
  </r>
  <r>
    <s v="Mauritania"/>
    <x v="0"/>
    <x v="12"/>
    <x v="0"/>
    <n v="145"/>
    <n v="3640712"/>
    <n v="72814"/>
    <n v="3713526"/>
  </r>
  <r>
    <s v="Mauritius"/>
    <x v="0"/>
    <x v="16"/>
    <x v="0"/>
    <n v="146"/>
    <n v="919985"/>
    <n v="243009"/>
    <n v="1162994"/>
  </r>
  <r>
    <s v="Mayotte"/>
    <x v="0"/>
    <x v="16"/>
    <x v="0"/>
    <n v="147"/>
    <n v="181217"/>
    <n v="4223"/>
    <n v="185440"/>
  </r>
  <r>
    <s v="Mexico"/>
    <x v="4"/>
    <x v="11"/>
    <x v="0"/>
    <n v="148"/>
    <n v="82040867"/>
    <n v="37733978"/>
    <n v="119774845"/>
  </r>
  <r>
    <s v="Micronesia (Federated States of)"/>
    <x v="3"/>
    <x v="20"/>
    <x v="0"/>
    <n v="149"/>
    <n v="66817"/>
    <n v="132"/>
    <n v="66949"/>
  </r>
  <r>
    <s v="Midway Island"/>
    <x v="4"/>
    <x v="13"/>
    <x v="1"/>
    <n v="150"/>
    <n v="40"/>
    <m/>
    <n v="40"/>
  </r>
  <r>
    <s v="Republic of Moldova"/>
    <x v="2"/>
    <x v="10"/>
    <x v="1"/>
    <n v="151"/>
    <n v="3454848"/>
    <n v="2986"/>
    <n v="3457834"/>
  </r>
  <r>
    <s v="Monaco"/>
    <x v="2"/>
    <x v="9"/>
    <x v="1"/>
    <n v="152"/>
    <n v="22164"/>
    <n v="4715"/>
    <n v="26879"/>
  </r>
  <r>
    <s v="Mongolia"/>
    <x v="1"/>
    <x v="17"/>
    <x v="0"/>
    <n v="153"/>
    <n v="1221016"/>
    <n v="1151515"/>
    <n v="2372531"/>
  </r>
  <r>
    <s v="Montenegro"/>
    <x v="2"/>
    <x v="2"/>
    <x v="1"/>
    <n v="154"/>
    <n v="339176"/>
    <n v="300330"/>
    <n v="639506"/>
  </r>
  <r>
    <s v="Montserrat"/>
    <x v="4"/>
    <x v="5"/>
    <x v="0"/>
    <n v="155"/>
    <n v="4420"/>
    <n v="2"/>
    <n v="4422"/>
  </r>
  <r>
    <s v="Morocco"/>
    <x v="0"/>
    <x v="0"/>
    <x v="0"/>
    <n v="156"/>
    <n v="25695914"/>
    <n v="6362880"/>
    <n v="32058794"/>
  </r>
  <r>
    <s v="Mozambique"/>
    <x v="0"/>
    <x v="16"/>
    <x v="0"/>
    <n v="157"/>
    <n v="22464153"/>
    <n v="2357493"/>
    <n v="24821646"/>
  </r>
  <r>
    <s v="Myanmar"/>
    <x v="1"/>
    <x v="15"/>
    <x v="0"/>
    <n v="158"/>
    <n v="47036774"/>
    <n v="4718038"/>
    <n v="51754812"/>
  </r>
  <r>
    <s v="Namibia"/>
    <x v="0"/>
    <x v="14"/>
    <x v="0"/>
    <n v="159"/>
    <n v="2142128"/>
    <n v="72000"/>
    <n v="2214128"/>
  </r>
  <r>
    <s v="Nauru"/>
    <x v="3"/>
    <x v="20"/>
    <x v="0"/>
    <n v="160"/>
    <n v="6182"/>
    <m/>
    <n v="6182"/>
  </r>
  <r>
    <s v="Navassa Island"/>
    <x v="4"/>
    <x v="5"/>
    <x v="0"/>
    <n v="161"/>
    <m/>
    <m/>
    <n v="0"/>
  </r>
  <r>
    <s v="Nepal"/>
    <x v="1"/>
    <x v="1"/>
    <x v="0"/>
    <n v="162"/>
    <n v="14900476"/>
    <n v="12437906"/>
    <n v="27338382"/>
  </r>
  <r>
    <s v="Netherlands"/>
    <x v="2"/>
    <x v="18"/>
    <x v="1"/>
    <n v="163"/>
    <n v="16596696"/>
    <m/>
    <n v="16596696"/>
  </r>
  <r>
    <s v="Netherlands Antilles"/>
    <x v="4"/>
    <x v="5"/>
    <x v="0"/>
    <n v="164"/>
    <n v="201987"/>
    <n v="1527"/>
    <n v="203514"/>
  </r>
  <r>
    <s v="New Caledonia"/>
    <x v="3"/>
    <x v="19"/>
    <x v="0"/>
    <n v="165"/>
    <n v="222503"/>
    <n v="3255"/>
    <n v="225758"/>
  </r>
  <r>
    <s v="New Zealand"/>
    <x v="3"/>
    <x v="8"/>
    <x v="1"/>
    <n v="166"/>
    <n v="4107660"/>
    <n v="158283"/>
    <n v="4265943"/>
  </r>
  <r>
    <s v="Nicaragua"/>
    <x v="4"/>
    <x v="11"/>
    <x v="0"/>
    <n v="167"/>
    <n v="4148935"/>
    <n v="1790708"/>
    <n v="5939643"/>
  </r>
  <r>
    <s v="Niger"/>
    <x v="0"/>
    <x v="12"/>
    <x v="0"/>
    <n v="168"/>
    <n v="16995723"/>
    <n v="17958"/>
    <n v="17013681"/>
  </r>
  <r>
    <s v="Nigeria"/>
    <x v="0"/>
    <x v="12"/>
    <x v="0"/>
    <n v="169"/>
    <n v="161635646"/>
    <n v="5927590"/>
    <n v="167563236"/>
  </r>
  <r>
    <s v="Niue"/>
    <x v="3"/>
    <x v="3"/>
    <x v="0"/>
    <n v="170"/>
    <n v="535"/>
    <m/>
    <n v="535"/>
  </r>
  <r>
    <s v="Norfolk Island"/>
    <x v="3"/>
    <x v="8"/>
    <x v="1"/>
    <n v="171"/>
    <n v="2162"/>
    <m/>
    <n v="2162"/>
  </r>
  <r>
    <s v="Northern Mariana Islands"/>
    <x v="3"/>
    <x v="20"/>
    <x v="0"/>
    <n v="172"/>
    <n v="49782"/>
    <n v="58"/>
    <n v="49840"/>
  </r>
  <r>
    <s v="Norway"/>
    <x v="2"/>
    <x v="18"/>
    <x v="1"/>
    <n v="173"/>
    <n v="4440367"/>
    <n v="220343"/>
    <n v="4660710"/>
  </r>
  <r>
    <s v="Oman"/>
    <x v="1"/>
    <x v="7"/>
    <x v="0"/>
    <n v="174"/>
    <n v="2561288"/>
    <n v="482285"/>
    <n v="3043573"/>
  </r>
  <r>
    <s v="Pakistan"/>
    <x v="1"/>
    <x v="1"/>
    <x v="0"/>
    <n v="175"/>
    <n v="155351265"/>
    <n v="19257772"/>
    <n v="174609037"/>
  </r>
  <r>
    <s v="Palau"/>
    <x v="3"/>
    <x v="20"/>
    <x v="0"/>
    <n v="176"/>
    <n v="14766"/>
    <m/>
    <n v="14766"/>
  </r>
  <r>
    <s v="Panama"/>
    <x v="4"/>
    <x v="11"/>
    <x v="0"/>
    <n v="177"/>
    <n v="3443385"/>
    <n v="313771"/>
    <n v="3757156"/>
  </r>
  <r>
    <s v="Papua New Guinea"/>
    <x v="3"/>
    <x v="19"/>
    <x v="0"/>
    <n v="178"/>
    <n v="3596175"/>
    <n v="3051478"/>
    <n v="6647653"/>
  </r>
  <r>
    <s v="Paraguay"/>
    <x v="4"/>
    <x v="6"/>
    <x v="0"/>
    <n v="180"/>
    <n v="6618940"/>
    <n v="8425"/>
    <n v="6627365"/>
  </r>
  <r>
    <s v="Peru"/>
    <x v="4"/>
    <x v="6"/>
    <x v="0"/>
    <n v="181"/>
    <n v="16278199"/>
    <n v="13540202"/>
    <n v="29818401"/>
  </r>
  <r>
    <s v="Philippines"/>
    <x v="1"/>
    <x v="15"/>
    <x v="0"/>
    <n v="182"/>
    <n v="88880049"/>
    <n v="6291830"/>
    <n v="95171879"/>
  </r>
  <r>
    <s v="Pitcairn"/>
    <x v="3"/>
    <x v="3"/>
    <x v="0"/>
    <n v="183"/>
    <m/>
    <m/>
    <n v="0"/>
  </r>
  <r>
    <s v="Poland"/>
    <x v="2"/>
    <x v="10"/>
    <x v="1"/>
    <n v="184"/>
    <n v="36177103"/>
    <n v="1552987"/>
    <n v="37730090"/>
  </r>
  <r>
    <s v="Portugal"/>
    <x v="2"/>
    <x v="2"/>
    <x v="1"/>
    <n v="185"/>
    <n v="8726392"/>
    <n v="1150983"/>
    <n v="9877375"/>
  </r>
  <r>
    <s v="Puerto Rico"/>
    <x v="4"/>
    <x v="5"/>
    <x v="0"/>
    <n v="186"/>
    <n v="3223428"/>
    <n v="390983"/>
    <n v="3614411"/>
  </r>
  <r>
    <s v="Qatar"/>
    <x v="1"/>
    <x v="7"/>
    <x v="0"/>
    <n v="187"/>
    <n v="1978179"/>
    <m/>
    <n v="1978179"/>
  </r>
  <r>
    <s v="Republic of Korea"/>
    <x v="1"/>
    <x v="17"/>
    <x v="0"/>
    <n v="188"/>
    <n v="47420589"/>
    <n v="420570"/>
    <n v="47841159"/>
  </r>
  <r>
    <s v="Réunion"/>
    <x v="0"/>
    <x v="16"/>
    <x v="0"/>
    <n v="189"/>
    <n v="633877"/>
    <n v="172544"/>
    <n v="806421"/>
  </r>
  <r>
    <s v="Romania"/>
    <x v="2"/>
    <x v="10"/>
    <x v="1"/>
    <n v="190"/>
    <n v="17982283"/>
    <n v="3536450"/>
    <n v="21518733"/>
  </r>
  <r>
    <s v="Russian Federation"/>
    <x v="2"/>
    <x v="10"/>
    <x v="1"/>
    <n v="191"/>
    <n v="137495308"/>
    <n v="5184300"/>
    <n v="142679608"/>
  </r>
  <r>
    <s v="Rwanda"/>
    <x v="0"/>
    <x v="16"/>
    <x v="0"/>
    <n v="192"/>
    <n v="2432903"/>
    <n v="9036835"/>
    <n v="11469738"/>
  </r>
  <r>
    <s v="Saint Helena"/>
    <x v="0"/>
    <x v="12"/>
    <x v="0"/>
    <n v="193"/>
    <n v="3900"/>
    <n v="3363"/>
    <n v="7263"/>
  </r>
  <r>
    <s v="Saint Kitts and Nevis"/>
    <x v="4"/>
    <x v="5"/>
    <x v="0"/>
    <n v="194"/>
    <n v="50471"/>
    <n v="779"/>
    <n v="51250"/>
  </r>
  <r>
    <s v="Saint Lucia"/>
    <x v="4"/>
    <x v="5"/>
    <x v="0"/>
    <n v="195"/>
    <n v="158643"/>
    <n v="4130"/>
    <n v="162773"/>
  </r>
  <r>
    <s v="Saint Pierre et Miquelon"/>
    <x v="4"/>
    <x v="13"/>
    <x v="1"/>
    <n v="196"/>
    <n v="5495"/>
    <m/>
    <n v="5495"/>
  </r>
  <r>
    <s v="Saint Vincent and the Grenadines"/>
    <x v="4"/>
    <x v="5"/>
    <x v="0"/>
    <n v="197"/>
    <n v="100143"/>
    <n v="6093"/>
    <n v="106236"/>
  </r>
  <r>
    <s v="Samoa"/>
    <x v="3"/>
    <x v="3"/>
    <x v="0"/>
    <n v="198"/>
    <n v="133374"/>
    <n v="4511"/>
    <n v="137885"/>
  </r>
  <r>
    <s v="San Marino"/>
    <x v="2"/>
    <x v="2"/>
    <x v="1"/>
    <n v="199"/>
    <n v="15039"/>
    <n v="15080"/>
    <n v="30119"/>
  </r>
  <r>
    <s v="Sao Tome and Principe"/>
    <x v="0"/>
    <x v="4"/>
    <x v="0"/>
    <n v="200"/>
    <n v="133238"/>
    <n v="15655"/>
    <n v="148893"/>
  </r>
  <r>
    <s v="Saudi Arabia"/>
    <x v="1"/>
    <x v="7"/>
    <x v="0"/>
    <n v="201"/>
    <n v="25310572"/>
    <n v="2848369"/>
    <n v="28158941"/>
  </r>
  <r>
    <s v="Senegal"/>
    <x v="0"/>
    <x v="12"/>
    <x v="0"/>
    <n v="202"/>
    <n v="13479689"/>
    <n v="3633"/>
    <n v="13483322"/>
  </r>
  <r>
    <s v="Serbia"/>
    <x v="2"/>
    <x v="2"/>
    <x v="1"/>
    <n v="203"/>
    <n v="7003068"/>
    <n v="2097577"/>
    <n v="9100645"/>
  </r>
  <r>
    <s v="Seychelles"/>
    <x v="0"/>
    <x v="16"/>
    <x v="0"/>
    <n v="204"/>
    <n v="78716"/>
    <n v="3170"/>
    <n v="81886"/>
  </r>
  <r>
    <s v="Sierra Leone"/>
    <x v="0"/>
    <x v="12"/>
    <x v="0"/>
    <n v="205"/>
    <n v="5363410"/>
    <n v="351315"/>
    <n v="5714725"/>
  </r>
  <r>
    <s v="Singapore"/>
    <x v="1"/>
    <x v="15"/>
    <x v="0"/>
    <n v="206"/>
    <n v="5158471"/>
    <m/>
    <n v="5158471"/>
  </r>
  <r>
    <s v="Slovakia"/>
    <x v="2"/>
    <x v="10"/>
    <x v="1"/>
    <n v="207"/>
    <n v="3800347"/>
    <n v="1616201"/>
    <n v="5416548"/>
  </r>
  <r>
    <s v="Slovenia"/>
    <x v="2"/>
    <x v="2"/>
    <x v="1"/>
    <n v="208"/>
    <n v="1262415"/>
    <n v="784499"/>
    <n v="2046914"/>
  </r>
  <r>
    <s v="Solomon Islands"/>
    <x v="3"/>
    <x v="19"/>
    <x v="0"/>
    <n v="209"/>
    <n v="281670"/>
    <n v="38767"/>
    <n v="320437"/>
  </r>
  <r>
    <s v="Somalia"/>
    <x v="0"/>
    <x v="16"/>
    <x v="0"/>
    <n v="210"/>
    <n v="9633888"/>
    <n v="407603"/>
    <n v="10041491"/>
  </r>
  <r>
    <s v="South Africa"/>
    <x v="0"/>
    <x v="14"/>
    <x v="0"/>
    <n v="211"/>
    <n v="38975394"/>
    <n v="13031349"/>
    <n v="52006743"/>
  </r>
  <r>
    <s v="South Sudan"/>
    <x v="0"/>
    <x v="16"/>
    <x v="0"/>
    <n v="212"/>
    <n v="10351182"/>
    <n v="376620"/>
    <n v="10727802"/>
  </r>
  <r>
    <s v="Spain"/>
    <x v="2"/>
    <x v="2"/>
    <x v="1"/>
    <n v="213"/>
    <n v="38830625"/>
    <n v="6540321"/>
    <n v="45370946"/>
  </r>
  <r>
    <s v="Sri Lanka"/>
    <x v="1"/>
    <x v="1"/>
    <x v="0"/>
    <n v="214"/>
    <n v="17579786"/>
    <n v="3346345"/>
    <n v="20926131"/>
  </r>
  <r>
    <s v="Sudan"/>
    <x v="0"/>
    <x v="0"/>
    <x v="0"/>
    <n v="215"/>
    <n v="35679707"/>
    <n v="999597"/>
    <n v="36679304"/>
  </r>
  <r>
    <s v="Suriname"/>
    <x v="4"/>
    <x v="6"/>
    <x v="0"/>
    <n v="216"/>
    <n v="514759"/>
    <n v="144"/>
    <n v="514903"/>
  </r>
  <r>
    <s v="Svalbard and Jan Mayen Islands"/>
    <x v="2"/>
    <x v="18"/>
    <x v="1"/>
    <n v="217"/>
    <n v="1878"/>
    <n v="32"/>
    <n v="1910"/>
  </r>
  <r>
    <s v="Swaziland"/>
    <x v="0"/>
    <x v="14"/>
    <x v="0"/>
    <n v="218"/>
    <n v="408247"/>
    <n v="805751"/>
    <n v="1213998"/>
  </r>
  <r>
    <s v="Sweden"/>
    <x v="2"/>
    <x v="18"/>
    <x v="1"/>
    <n v="219"/>
    <n v="9188050"/>
    <n v="27793"/>
    <n v="9215843"/>
  </r>
  <r>
    <s v="Switzerland"/>
    <x v="2"/>
    <x v="9"/>
    <x v="1"/>
    <n v="220"/>
    <n v="2703973"/>
    <n v="5210621"/>
    <n v="7914594"/>
  </r>
  <r>
    <s v="Syrian Arab Republic"/>
    <x v="1"/>
    <x v="7"/>
    <x v="0"/>
    <n v="221"/>
    <n v="16237039"/>
    <n v="3449031"/>
    <n v="19686070"/>
  </r>
  <r>
    <s v="Taiwan"/>
    <x v="1"/>
    <x v="17"/>
    <x v="0"/>
    <n v="222"/>
    <n v="22507852"/>
    <n v="461050"/>
    <n v="22968902"/>
  </r>
  <r>
    <s v="Tajikistan"/>
    <x v="1"/>
    <x v="21"/>
    <x v="0"/>
    <n v="223"/>
    <n v="4114986"/>
    <n v="3851406"/>
    <n v="7966392"/>
  </r>
  <r>
    <s v="Thailand"/>
    <x v="1"/>
    <x v="15"/>
    <x v="0"/>
    <n v="224"/>
    <n v="64102542"/>
    <n v="2222156"/>
    <n v="66324698"/>
  </r>
  <r>
    <s v="The former Yugoslav Republic of Macedonia"/>
    <x v="2"/>
    <x v="2"/>
    <x v="1"/>
    <n v="225"/>
    <n v="997618"/>
    <n v="1084365"/>
    <n v="2081983"/>
  </r>
  <r>
    <s v="Timor-Leste"/>
    <x v="1"/>
    <x v="15"/>
    <x v="0"/>
    <n v="226"/>
    <n v="618139"/>
    <n v="468404"/>
    <n v="1086543"/>
  </r>
  <r>
    <s v="Togo"/>
    <x v="0"/>
    <x v="12"/>
    <x v="0"/>
    <n v="227"/>
    <n v="6156671"/>
    <n v="450425"/>
    <n v="6607096"/>
  </r>
  <r>
    <s v="Tokelau"/>
    <x v="3"/>
    <x v="3"/>
    <x v="0"/>
    <n v="228"/>
    <n v="57"/>
    <m/>
    <n v="57"/>
  </r>
  <r>
    <s v="Tonga"/>
    <x v="3"/>
    <x v="3"/>
    <x v="0"/>
    <n v="229"/>
    <n v="74738"/>
    <m/>
    <n v="74738"/>
  </r>
  <r>
    <s v="Trinidad and Tobago"/>
    <x v="4"/>
    <x v="5"/>
    <x v="0"/>
    <n v="230"/>
    <n v="1309087"/>
    <n v="4132"/>
    <n v="1313219"/>
  </r>
  <r>
    <s v="Tunisia"/>
    <x v="0"/>
    <x v="0"/>
    <x v="0"/>
    <n v="231"/>
    <n v="10048361"/>
    <n v="683017"/>
    <n v="10731378"/>
  </r>
  <r>
    <s v="Turkey"/>
    <x v="1"/>
    <x v="7"/>
    <x v="0"/>
    <n v="232"/>
    <n v="48359951"/>
    <n v="23887836"/>
    <n v="72247787"/>
  </r>
  <r>
    <s v="Turkmenistan"/>
    <x v="1"/>
    <x v="21"/>
    <x v="0"/>
    <n v="233"/>
    <n v="5020520"/>
    <n v="119535"/>
    <n v="5140055"/>
  </r>
  <r>
    <s v="Turks and Caicos islands"/>
    <x v="4"/>
    <x v="5"/>
    <x v="0"/>
    <n v="234"/>
    <n v="26437"/>
    <m/>
    <n v="26437"/>
  </r>
  <r>
    <s v="Tuvalu"/>
    <x v="3"/>
    <x v="3"/>
    <x v="0"/>
    <n v="235"/>
    <n v="3087"/>
    <m/>
    <n v="3087"/>
  </r>
  <r>
    <s v="United Kingdom of Great Britain and Northern Ireland"/>
    <x v="2"/>
    <x v="18"/>
    <x v="1"/>
    <n v="236"/>
    <n v="62099583"/>
    <n v="161947"/>
    <n v="62261530"/>
  </r>
  <r>
    <s v="Uganda"/>
    <x v="0"/>
    <x v="16"/>
    <x v="0"/>
    <n v="237"/>
    <n v="28159382"/>
    <n v="8008598"/>
    <n v="36167980"/>
  </r>
  <r>
    <s v="Ukraine"/>
    <x v="2"/>
    <x v="10"/>
    <x v="1"/>
    <n v="238"/>
    <n v="44595529"/>
    <n v="771068"/>
    <n v="45366597"/>
  </r>
  <r>
    <s v="United Arab Emirates"/>
    <x v="1"/>
    <x v="7"/>
    <x v="0"/>
    <n v="239"/>
    <n v="8854666"/>
    <n v="11163"/>
    <n v="8865829"/>
  </r>
  <r>
    <s v="United Republic of Tanzania"/>
    <x v="0"/>
    <x v="16"/>
    <x v="0"/>
    <n v="240"/>
    <n v="35070290"/>
    <n v="12228022"/>
    <n v="47298312"/>
  </r>
  <r>
    <s v="United States of America"/>
    <x v="4"/>
    <x v="13"/>
    <x v="1"/>
    <n v="241"/>
    <n v="301528200"/>
    <n v="14206257"/>
    <n v="315734457"/>
  </r>
  <r>
    <s v="United States Virgin Islands"/>
    <x v="4"/>
    <x v="5"/>
    <x v="0"/>
    <n v="242"/>
    <n v="95836"/>
    <n v="952"/>
    <n v="96788"/>
  </r>
  <r>
    <s v="Uruguay"/>
    <x v="4"/>
    <x v="6"/>
    <x v="0"/>
    <n v="243"/>
    <n v="3337986"/>
    <n v="166"/>
    <n v="3338152"/>
  </r>
  <r>
    <s v="Uzbekistan"/>
    <x v="1"/>
    <x v="21"/>
    <x v="0"/>
    <n v="244"/>
    <n v="26753797"/>
    <n v="1830053"/>
    <n v="28583850"/>
  </r>
  <r>
    <s v="Vanuatu"/>
    <x v="3"/>
    <x v="19"/>
    <x v="0"/>
    <n v="245"/>
    <n v="147595"/>
    <n v="17739"/>
    <n v="165334"/>
  </r>
  <r>
    <s v="Venezuela (Bolivarian Republic of)"/>
    <x v="4"/>
    <x v="6"/>
    <x v="0"/>
    <n v="246"/>
    <n v="18023779"/>
    <n v="11211709"/>
    <n v="29235488"/>
  </r>
  <r>
    <s v="Viet Nam"/>
    <x v="1"/>
    <x v="15"/>
    <x v="0"/>
    <n v="247"/>
    <n v="84930823"/>
    <n v="5321077"/>
    <n v="90251900"/>
  </r>
  <r>
    <s v="Wallis and Futuna Islands"/>
    <x v="3"/>
    <x v="3"/>
    <x v="0"/>
    <n v="248"/>
    <n v="13025"/>
    <n v="68"/>
    <n v="13093"/>
  </r>
  <r>
    <s v="West Bank"/>
    <x v="1"/>
    <x v="7"/>
    <x v="0"/>
    <n v="249"/>
    <n v="998179"/>
    <n v="1571861"/>
    <n v="2570040"/>
  </r>
  <r>
    <s v="Western Sahara"/>
    <x v="0"/>
    <x v="0"/>
    <x v="0"/>
    <n v="250"/>
    <n v="544426"/>
    <n v="536"/>
    <n v="544962"/>
  </r>
  <r>
    <s v="Yemen"/>
    <x v="1"/>
    <x v="7"/>
    <x v="0"/>
    <n v="251"/>
    <n v="9304781"/>
    <n v="14346425"/>
    <n v="23651206"/>
  </r>
  <r>
    <s v="Zambia"/>
    <x v="0"/>
    <x v="16"/>
    <x v="0"/>
    <n v="252"/>
    <n v="12849119"/>
    <n v="1088839"/>
    <n v="13937958"/>
  </r>
  <r>
    <s v="Zimbabwe"/>
    <x v="0"/>
    <x v="16"/>
    <x v="0"/>
    <n v="253"/>
    <n v="11373931"/>
    <n v="2149675"/>
    <n v="135236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38" firstHeaderRow="0" firstDataRow="1" firstDataCol="1"/>
  <pivotFields count="8"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axis="axisRow" showAll="0">
      <items count="23">
        <item x="8"/>
        <item x="5"/>
        <item x="11"/>
        <item x="21"/>
        <item x="16"/>
        <item x="17"/>
        <item x="10"/>
        <item x="19"/>
        <item x="20"/>
        <item x="4"/>
        <item x="0"/>
        <item x="13"/>
        <item x="18"/>
        <item x="3"/>
        <item x="6"/>
        <item x="15"/>
        <item x="14"/>
        <item x="1"/>
        <item x="2"/>
        <item x="12"/>
        <item x="7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showAll="0"/>
    <pivotField dataField="1" showAll="0"/>
    <pivotField dataField="1" showAll="0"/>
  </pivotFields>
  <rowFields count="3">
    <field x="3"/>
    <field x="1"/>
    <field x="2"/>
  </rowFields>
  <rowItems count="35">
    <i>
      <x/>
    </i>
    <i r="1">
      <x v="1"/>
    </i>
    <i r="2">
      <x v="11"/>
    </i>
    <i r="1">
      <x v="2"/>
    </i>
    <i r="2">
      <x v="5"/>
    </i>
    <i r="1">
      <x v="3"/>
    </i>
    <i r="2">
      <x v="6"/>
    </i>
    <i r="2">
      <x v="12"/>
    </i>
    <i r="2">
      <x v="18"/>
    </i>
    <i r="2">
      <x v="21"/>
    </i>
    <i r="1">
      <x v="4"/>
    </i>
    <i r="2">
      <x/>
    </i>
    <i>
      <x v="1"/>
    </i>
    <i r="1">
      <x/>
    </i>
    <i r="2">
      <x v="4"/>
    </i>
    <i r="2">
      <x v="9"/>
    </i>
    <i r="2">
      <x v="10"/>
    </i>
    <i r="2">
      <x v="16"/>
    </i>
    <i r="2">
      <x v="19"/>
    </i>
    <i r="1">
      <x v="1"/>
    </i>
    <i r="2">
      <x v="1"/>
    </i>
    <i r="2">
      <x v="2"/>
    </i>
    <i r="2">
      <x v="11"/>
    </i>
    <i r="2">
      <x v="14"/>
    </i>
    <i r="1">
      <x v="2"/>
    </i>
    <i r="2">
      <x v="3"/>
    </i>
    <i r="2">
      <x v="5"/>
    </i>
    <i r="2">
      <x v="15"/>
    </i>
    <i r="2">
      <x v="17"/>
    </i>
    <i r="2">
      <x v="20"/>
    </i>
    <i r="1">
      <x v="4"/>
    </i>
    <i r="2">
      <x v="7"/>
    </i>
    <i r="2">
      <x v="8"/>
    </i>
    <i r="2"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OT KP 0 " fld="5" baseField="3" baseItem="0"/>
    <dataField name="Sum of TOT MOUNTAINS" fld="6" baseField="3" baseItem="0"/>
    <dataField name="Sum of TOT WORLD " fld="7" baseField="3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/>
  </sheetViews>
  <sheetFormatPr defaultRowHeight="15" x14ac:dyDescent="0.25"/>
  <cols>
    <col min="2" max="2" width="42.7109375" style="1" customWidth="1"/>
    <col min="3" max="3" width="10.42578125" style="1" customWidth="1"/>
    <col min="4" max="4" width="25" style="1" bestFit="1" customWidth="1"/>
    <col min="5" max="5" width="11.140625" style="1" bestFit="1" customWidth="1"/>
    <col min="6" max="6" width="9.7109375" style="1" customWidth="1"/>
    <col min="7" max="7" width="23" style="2" bestFit="1" customWidth="1"/>
    <col min="8" max="8" width="18.42578125" bestFit="1" customWidth="1"/>
    <col min="9" max="9" width="15.28515625" style="4" bestFit="1" customWidth="1"/>
    <col min="10" max="10" width="14.28515625" bestFit="1" customWidth="1"/>
    <col min="12" max="12" width="9.7109375" bestFit="1" customWidth="1"/>
  </cols>
  <sheetData>
    <row r="1" spans="1:12" x14ac:dyDescent="0.25">
      <c r="A1" s="7" t="s">
        <v>307</v>
      </c>
      <c r="B1" s="7" t="s">
        <v>286</v>
      </c>
      <c r="C1" s="7" t="s">
        <v>253</v>
      </c>
      <c r="D1" s="7" t="s">
        <v>254</v>
      </c>
      <c r="E1" s="7" t="s">
        <v>255</v>
      </c>
      <c r="F1" s="7" t="s">
        <v>0</v>
      </c>
      <c r="G1" s="8" t="s">
        <v>239</v>
      </c>
      <c r="H1" s="9" t="s">
        <v>240</v>
      </c>
      <c r="I1" s="10" t="s">
        <v>241</v>
      </c>
    </row>
    <row r="2" spans="1:12" x14ac:dyDescent="0.25">
      <c r="A2" s="1" t="s">
        <v>1</v>
      </c>
      <c r="B2" s="1" t="s">
        <v>1</v>
      </c>
      <c r="C2" s="1" t="s">
        <v>262</v>
      </c>
      <c r="D2" s="1" t="s">
        <v>263</v>
      </c>
      <c r="E2" s="1" t="s">
        <v>258</v>
      </c>
      <c r="F2" s="1">
        <v>1</v>
      </c>
      <c r="G2" s="2">
        <v>63420</v>
      </c>
      <c r="H2" s="2"/>
      <c r="I2" s="5">
        <f>H2+G2</f>
        <v>63420</v>
      </c>
      <c r="J2" s="3"/>
      <c r="L2" s="3"/>
    </row>
    <row r="3" spans="1:12" x14ac:dyDescent="0.25">
      <c r="A3" s="1" t="s">
        <v>2</v>
      </c>
      <c r="B3" s="1" t="s">
        <v>2</v>
      </c>
      <c r="C3" s="1" t="s">
        <v>256</v>
      </c>
      <c r="D3" s="1" t="s">
        <v>257</v>
      </c>
      <c r="E3" s="1" t="s">
        <v>258</v>
      </c>
      <c r="F3" s="1">
        <v>2</v>
      </c>
      <c r="G3" s="2">
        <v>14636062</v>
      </c>
      <c r="H3" s="2">
        <v>14817203</v>
      </c>
      <c r="I3" s="5">
        <f t="shared" ref="I3:I68" si="0">H3+G3</f>
        <v>29453265</v>
      </c>
      <c r="J3" s="3"/>
      <c r="L3" s="3"/>
    </row>
    <row r="4" spans="1:12" x14ac:dyDescent="0.25">
      <c r="A4" s="1" t="s">
        <v>3</v>
      </c>
      <c r="B4" s="1" t="s">
        <v>3</v>
      </c>
      <c r="C4" s="1" t="s">
        <v>259</v>
      </c>
      <c r="D4" s="1" t="s">
        <v>260</v>
      </c>
      <c r="E4" s="1" t="s">
        <v>261</v>
      </c>
      <c r="F4" s="1">
        <v>4</v>
      </c>
      <c r="G4" s="2">
        <v>2351140</v>
      </c>
      <c r="H4" s="2">
        <v>793837</v>
      </c>
      <c r="I4" s="5">
        <f t="shared" si="0"/>
        <v>3144977</v>
      </c>
      <c r="J4" s="3"/>
      <c r="L4" s="3"/>
    </row>
    <row r="5" spans="1:12" x14ac:dyDescent="0.25">
      <c r="A5" s="1" t="s">
        <v>4</v>
      </c>
      <c r="B5" s="1" t="s">
        <v>4</v>
      </c>
      <c r="C5" s="1" t="s">
        <v>262</v>
      </c>
      <c r="D5" s="1" t="s">
        <v>263</v>
      </c>
      <c r="E5" s="1" t="s">
        <v>258</v>
      </c>
      <c r="F5" s="1">
        <v>5</v>
      </c>
      <c r="G5" s="2">
        <v>26095017</v>
      </c>
      <c r="H5" s="2">
        <v>11828479</v>
      </c>
      <c r="I5" s="5">
        <f t="shared" si="0"/>
        <v>37923496</v>
      </c>
      <c r="J5" s="3"/>
      <c r="L5" s="3"/>
    </row>
    <row r="6" spans="1:12" x14ac:dyDescent="0.25">
      <c r="A6" s="1" t="s">
        <v>308</v>
      </c>
      <c r="B6" s="1" t="s">
        <v>308</v>
      </c>
      <c r="C6" s="1" t="s">
        <v>256</v>
      </c>
      <c r="D6" s="1" t="s">
        <v>257</v>
      </c>
      <c r="E6" s="1" t="s">
        <v>258</v>
      </c>
      <c r="F6" s="1">
        <v>3</v>
      </c>
      <c r="H6" s="2">
        <v>2221</v>
      </c>
      <c r="I6" s="5">
        <f t="shared" si="0"/>
        <v>2221</v>
      </c>
      <c r="J6" s="3"/>
      <c r="L6" s="3"/>
    </row>
    <row r="7" spans="1:12" x14ac:dyDescent="0.25">
      <c r="A7" s="1" t="s">
        <v>5</v>
      </c>
      <c r="B7" s="1" t="s">
        <v>5</v>
      </c>
      <c r="C7" s="1" t="s">
        <v>264</v>
      </c>
      <c r="D7" s="1" t="s">
        <v>265</v>
      </c>
      <c r="E7" s="1" t="s">
        <v>258</v>
      </c>
      <c r="F7" s="1">
        <v>6</v>
      </c>
      <c r="G7" s="2">
        <v>46725</v>
      </c>
      <c r="H7" s="2">
        <v>1670</v>
      </c>
      <c r="I7" s="5">
        <f t="shared" si="0"/>
        <v>48395</v>
      </c>
      <c r="J7" s="3"/>
      <c r="L7" s="3"/>
    </row>
    <row r="8" spans="1:12" x14ac:dyDescent="0.25">
      <c r="A8" s="1" t="s">
        <v>6</v>
      </c>
      <c r="B8" s="1" t="s">
        <v>6</v>
      </c>
      <c r="C8" s="1" t="s">
        <v>259</v>
      </c>
      <c r="D8" s="1" t="s">
        <v>260</v>
      </c>
      <c r="E8" s="1" t="s">
        <v>261</v>
      </c>
      <c r="F8" s="1">
        <v>7</v>
      </c>
      <c r="G8" s="2">
        <v>45</v>
      </c>
      <c r="H8" s="2">
        <v>77622</v>
      </c>
      <c r="I8" s="5">
        <f t="shared" si="0"/>
        <v>77667</v>
      </c>
      <c r="J8" s="3"/>
      <c r="L8" s="3"/>
    </row>
    <row r="9" spans="1:12" x14ac:dyDescent="0.25">
      <c r="A9" s="1" t="s">
        <v>7</v>
      </c>
      <c r="B9" s="1" t="s">
        <v>7</v>
      </c>
      <c r="C9" s="1" t="s">
        <v>262</v>
      </c>
      <c r="D9" s="1" t="s">
        <v>266</v>
      </c>
      <c r="E9" s="1" t="s">
        <v>258</v>
      </c>
      <c r="F9" s="1">
        <v>8</v>
      </c>
      <c r="G9" s="2">
        <v>16546914</v>
      </c>
      <c r="H9" s="2">
        <v>3684319</v>
      </c>
      <c r="I9" s="5">
        <f t="shared" si="0"/>
        <v>20231233</v>
      </c>
      <c r="J9" s="3"/>
      <c r="L9" s="3"/>
    </row>
    <row r="10" spans="1:12" x14ac:dyDescent="0.25">
      <c r="A10" s="1" t="s">
        <v>8</v>
      </c>
      <c r="B10" s="1" t="s">
        <v>8</v>
      </c>
      <c r="C10" s="1" t="s">
        <v>267</v>
      </c>
      <c r="D10" s="1" t="s">
        <v>268</v>
      </c>
      <c r="E10" s="1" t="s">
        <v>258</v>
      </c>
      <c r="F10" s="1">
        <v>9</v>
      </c>
      <c r="G10" s="2">
        <v>12923</v>
      </c>
      <c r="H10" s="2"/>
      <c r="I10" s="5">
        <f t="shared" si="0"/>
        <v>12923</v>
      </c>
      <c r="J10" s="3"/>
      <c r="L10" s="3"/>
    </row>
    <row r="11" spans="1:12" x14ac:dyDescent="0.25">
      <c r="A11" s="1" t="s">
        <v>9</v>
      </c>
      <c r="B11" s="1" t="s">
        <v>9</v>
      </c>
      <c r="C11" s="1" t="s">
        <v>267</v>
      </c>
      <c r="D11" s="1" t="s">
        <v>268</v>
      </c>
      <c r="E11" s="1" t="s">
        <v>258</v>
      </c>
      <c r="F11" s="1">
        <v>10</v>
      </c>
      <c r="G11" s="2">
        <v>83913</v>
      </c>
      <c r="H11" s="2">
        <v>40</v>
      </c>
      <c r="I11" s="5">
        <f t="shared" si="0"/>
        <v>83953</v>
      </c>
      <c r="J11" s="3"/>
      <c r="L11" s="3"/>
    </row>
    <row r="12" spans="1:12" x14ac:dyDescent="0.25">
      <c r="A12" s="1" t="s">
        <v>10</v>
      </c>
      <c r="B12" s="1" t="s">
        <v>10</v>
      </c>
      <c r="C12" s="1" t="s">
        <v>267</v>
      </c>
      <c r="D12" s="1" t="s">
        <v>269</v>
      </c>
      <c r="E12" s="1" t="s">
        <v>258</v>
      </c>
      <c r="F12" s="1">
        <v>11</v>
      </c>
      <c r="G12" s="2">
        <v>37465797</v>
      </c>
      <c r="H12" s="2">
        <v>2152981</v>
      </c>
      <c r="I12" s="5">
        <f t="shared" si="0"/>
        <v>39618778</v>
      </c>
      <c r="J12" s="3"/>
      <c r="L12" s="3"/>
    </row>
    <row r="13" spans="1:12" x14ac:dyDescent="0.25">
      <c r="A13" s="1" t="s">
        <v>11</v>
      </c>
      <c r="B13" s="1" t="s">
        <v>11</v>
      </c>
      <c r="C13" s="1" t="s">
        <v>256</v>
      </c>
      <c r="D13" s="1" t="s">
        <v>270</v>
      </c>
      <c r="E13" s="1" t="s">
        <v>258</v>
      </c>
      <c r="F13" s="1">
        <v>12</v>
      </c>
      <c r="G13" s="2">
        <v>947832</v>
      </c>
      <c r="H13" s="2">
        <v>1996951</v>
      </c>
      <c r="I13" s="5">
        <f t="shared" si="0"/>
        <v>2944783</v>
      </c>
      <c r="J13" s="3"/>
      <c r="L13" s="3"/>
    </row>
    <row r="14" spans="1:12" x14ac:dyDescent="0.25">
      <c r="A14" s="1" t="s">
        <v>12</v>
      </c>
      <c r="B14" s="1" t="s">
        <v>12</v>
      </c>
      <c r="C14" s="1" t="s">
        <v>267</v>
      </c>
      <c r="D14" s="1" t="s">
        <v>268</v>
      </c>
      <c r="E14" s="1" t="s">
        <v>258</v>
      </c>
      <c r="F14" s="1">
        <v>13</v>
      </c>
      <c r="G14" s="2">
        <v>101622</v>
      </c>
      <c r="H14" s="2"/>
      <c r="I14" s="5">
        <f t="shared" si="0"/>
        <v>101622</v>
      </c>
      <c r="J14" s="3"/>
      <c r="L14" s="3"/>
    </row>
    <row r="15" spans="1:12" x14ac:dyDescent="0.25">
      <c r="A15" s="1" t="s">
        <v>13</v>
      </c>
      <c r="B15" s="1" t="s">
        <v>13</v>
      </c>
      <c r="C15" s="1" t="s">
        <v>256</v>
      </c>
      <c r="D15" s="1" t="s">
        <v>257</v>
      </c>
      <c r="E15" s="1" t="s">
        <v>258</v>
      </c>
      <c r="F15" s="1">
        <v>14</v>
      </c>
      <c r="G15" s="2">
        <v>269544</v>
      </c>
      <c r="H15" s="2">
        <v>734358</v>
      </c>
      <c r="I15" s="5">
        <f t="shared" si="0"/>
        <v>1003902</v>
      </c>
      <c r="J15" s="3"/>
      <c r="L15" s="3"/>
    </row>
    <row r="16" spans="1:12" x14ac:dyDescent="0.25">
      <c r="A16" s="1" t="s">
        <v>14</v>
      </c>
      <c r="B16" s="1" t="s">
        <v>14</v>
      </c>
      <c r="C16" s="1" t="s">
        <v>264</v>
      </c>
      <c r="D16" s="1" t="s">
        <v>271</v>
      </c>
      <c r="E16" s="1" t="s">
        <v>261</v>
      </c>
      <c r="F16" s="1">
        <v>15</v>
      </c>
      <c r="G16" s="2">
        <v>22042497</v>
      </c>
      <c r="H16" s="2">
        <v>610697</v>
      </c>
      <c r="I16" s="5">
        <f t="shared" si="0"/>
        <v>22653194</v>
      </c>
      <c r="J16" s="3"/>
      <c r="L16" s="3"/>
    </row>
    <row r="17" spans="1:12" x14ac:dyDescent="0.25">
      <c r="A17" s="1" t="s">
        <v>15</v>
      </c>
      <c r="B17" s="1" t="s">
        <v>15</v>
      </c>
      <c r="C17" s="1" t="s">
        <v>259</v>
      </c>
      <c r="D17" s="1" t="s">
        <v>272</v>
      </c>
      <c r="E17" s="1" t="s">
        <v>261</v>
      </c>
      <c r="F17" s="1">
        <v>16</v>
      </c>
      <c r="G17" s="2">
        <v>4840042</v>
      </c>
      <c r="H17" s="2">
        <v>3598986</v>
      </c>
      <c r="I17" s="5">
        <f t="shared" si="0"/>
        <v>8439028</v>
      </c>
      <c r="J17" s="3"/>
      <c r="L17" s="3"/>
    </row>
    <row r="18" spans="1:12" x14ac:dyDescent="0.25">
      <c r="A18" s="1" t="s">
        <v>16</v>
      </c>
      <c r="B18" s="1" t="s">
        <v>16</v>
      </c>
      <c r="C18" s="1" t="s">
        <v>256</v>
      </c>
      <c r="D18" s="1" t="s">
        <v>270</v>
      </c>
      <c r="E18" s="1" t="s">
        <v>258</v>
      </c>
      <c r="F18" s="1">
        <v>17</v>
      </c>
      <c r="G18" s="2">
        <v>7242881</v>
      </c>
      <c r="H18" s="2">
        <v>1991366</v>
      </c>
      <c r="I18" s="5">
        <f t="shared" si="0"/>
        <v>9234247</v>
      </c>
      <c r="J18" s="3"/>
      <c r="L18" s="3"/>
    </row>
    <row r="19" spans="1:12" x14ac:dyDescent="0.25">
      <c r="A19" s="1" t="s">
        <v>17</v>
      </c>
      <c r="B19" s="1" t="s">
        <v>17</v>
      </c>
      <c r="C19" s="1" t="s">
        <v>259</v>
      </c>
      <c r="D19" s="1" t="s">
        <v>260</v>
      </c>
      <c r="E19" s="1" t="s">
        <v>261</v>
      </c>
      <c r="F19" s="1">
        <v>18</v>
      </c>
      <c r="G19" s="2">
        <v>212956</v>
      </c>
      <c r="H19" s="2">
        <v>16420</v>
      </c>
      <c r="I19" s="5">
        <f t="shared" si="0"/>
        <v>229376</v>
      </c>
      <c r="J19" s="3"/>
      <c r="L19" s="3"/>
    </row>
    <row r="20" spans="1:12" x14ac:dyDescent="0.25">
      <c r="A20" s="1" t="s">
        <v>18</v>
      </c>
      <c r="B20" s="1" t="s">
        <v>18</v>
      </c>
      <c r="C20" s="1" t="s">
        <v>267</v>
      </c>
      <c r="D20" s="1" t="s">
        <v>268</v>
      </c>
      <c r="E20" s="1" t="s">
        <v>258</v>
      </c>
      <c r="F20" s="1">
        <v>19</v>
      </c>
      <c r="G20" s="2">
        <v>333099</v>
      </c>
      <c r="H20" s="2"/>
      <c r="I20" s="5">
        <f t="shared" si="0"/>
        <v>333099</v>
      </c>
      <c r="J20" s="3"/>
      <c r="L20" s="3"/>
    </row>
    <row r="21" spans="1:12" x14ac:dyDescent="0.25">
      <c r="A21" s="1" t="s">
        <v>19</v>
      </c>
      <c r="B21" s="1" t="s">
        <v>19</v>
      </c>
      <c r="C21" s="1" t="s">
        <v>256</v>
      </c>
      <c r="D21" s="1" t="s">
        <v>270</v>
      </c>
      <c r="E21" s="1" t="s">
        <v>258</v>
      </c>
      <c r="F21" s="1">
        <v>20</v>
      </c>
      <c r="G21" s="2">
        <v>1021390</v>
      </c>
      <c r="H21" s="2"/>
      <c r="I21" s="5">
        <f t="shared" si="0"/>
        <v>1021390</v>
      </c>
      <c r="J21" s="3"/>
      <c r="L21" s="3"/>
    </row>
    <row r="22" spans="1:12" x14ac:dyDescent="0.25">
      <c r="A22" s="1" t="s">
        <v>20</v>
      </c>
      <c r="B22" s="1" t="s">
        <v>20</v>
      </c>
      <c r="C22" s="1" t="s">
        <v>256</v>
      </c>
      <c r="D22" s="1" t="s">
        <v>257</v>
      </c>
      <c r="E22" s="1" t="s">
        <v>258</v>
      </c>
      <c r="F22" s="1">
        <v>21</v>
      </c>
      <c r="G22" s="2">
        <v>154351592</v>
      </c>
      <c r="H22" s="2">
        <v>12721</v>
      </c>
      <c r="I22" s="5">
        <f t="shared" si="0"/>
        <v>154364313</v>
      </c>
      <c r="J22" s="3"/>
      <c r="L22" s="3"/>
    </row>
    <row r="23" spans="1:12" x14ac:dyDescent="0.25">
      <c r="A23" s="1" t="s">
        <v>21</v>
      </c>
      <c r="B23" s="1" t="s">
        <v>21</v>
      </c>
      <c r="C23" s="1" t="s">
        <v>267</v>
      </c>
      <c r="D23" s="1" t="s">
        <v>268</v>
      </c>
      <c r="E23" s="1" t="s">
        <v>258</v>
      </c>
      <c r="F23" s="1">
        <v>22</v>
      </c>
      <c r="G23" s="2">
        <v>273061</v>
      </c>
      <c r="H23" s="2">
        <v>3767</v>
      </c>
      <c r="I23" s="5">
        <f t="shared" si="0"/>
        <v>276828</v>
      </c>
      <c r="J23" s="3"/>
      <c r="L23" s="3"/>
    </row>
    <row r="24" spans="1:12" x14ac:dyDescent="0.25">
      <c r="A24" s="1" t="s">
        <v>22</v>
      </c>
      <c r="B24" s="1" t="s">
        <v>22</v>
      </c>
      <c r="C24" s="1" t="s">
        <v>259</v>
      </c>
      <c r="D24" s="1" t="s">
        <v>277</v>
      </c>
      <c r="E24" s="1" t="s">
        <v>261</v>
      </c>
      <c r="F24" s="1">
        <v>23</v>
      </c>
      <c r="G24" s="2">
        <v>9125034</v>
      </c>
      <c r="H24" s="2"/>
      <c r="I24" s="5">
        <f t="shared" si="0"/>
        <v>9125034</v>
      </c>
      <c r="J24" s="3"/>
      <c r="L24" s="3"/>
    </row>
    <row r="25" spans="1:12" x14ac:dyDescent="0.25">
      <c r="A25" s="1" t="s">
        <v>23</v>
      </c>
      <c r="B25" s="1" t="s">
        <v>23</v>
      </c>
      <c r="C25" s="1" t="s">
        <v>259</v>
      </c>
      <c r="D25" s="1" t="s">
        <v>272</v>
      </c>
      <c r="E25" s="1" t="s">
        <v>261</v>
      </c>
      <c r="F25" s="1">
        <v>24</v>
      </c>
      <c r="G25" s="2">
        <v>11033751</v>
      </c>
      <c r="H25" s="2">
        <v>37764</v>
      </c>
      <c r="I25" s="5">
        <f t="shared" si="0"/>
        <v>11071515</v>
      </c>
      <c r="J25" s="3"/>
      <c r="L25" s="3"/>
    </row>
    <row r="26" spans="1:12" x14ac:dyDescent="0.25">
      <c r="A26" s="1" t="s">
        <v>24</v>
      </c>
      <c r="B26" s="1" t="s">
        <v>24</v>
      </c>
      <c r="C26" s="1" t="s">
        <v>267</v>
      </c>
      <c r="D26" s="1" t="s">
        <v>273</v>
      </c>
      <c r="E26" s="1" t="s">
        <v>258</v>
      </c>
      <c r="F26" s="1">
        <v>25</v>
      </c>
      <c r="G26" s="2">
        <v>303078</v>
      </c>
      <c r="H26" s="2">
        <v>3582</v>
      </c>
      <c r="I26" s="5">
        <f t="shared" si="0"/>
        <v>306660</v>
      </c>
      <c r="J26" s="3"/>
      <c r="L26" s="3"/>
    </row>
    <row r="27" spans="1:12" x14ac:dyDescent="0.25">
      <c r="A27" s="1" t="s">
        <v>25</v>
      </c>
      <c r="B27" s="1" t="s">
        <v>25</v>
      </c>
      <c r="C27" s="1" t="s">
        <v>262</v>
      </c>
      <c r="D27" s="1" t="s">
        <v>274</v>
      </c>
      <c r="E27" s="1" t="s">
        <v>258</v>
      </c>
      <c r="F27" s="1">
        <v>26</v>
      </c>
      <c r="G27" s="2">
        <v>9899816</v>
      </c>
      <c r="H27" s="2">
        <v>24514</v>
      </c>
      <c r="I27" s="5">
        <f t="shared" si="0"/>
        <v>9924330</v>
      </c>
      <c r="J27" s="3"/>
      <c r="L27" s="3"/>
    </row>
    <row r="28" spans="1:12" x14ac:dyDescent="0.25">
      <c r="A28" s="1" t="s">
        <v>26</v>
      </c>
      <c r="B28" s="1" t="s">
        <v>26</v>
      </c>
      <c r="C28" s="1" t="s">
        <v>267</v>
      </c>
      <c r="D28" s="1" t="s">
        <v>279</v>
      </c>
      <c r="E28" s="1" t="s">
        <v>258</v>
      </c>
      <c r="F28" s="1">
        <v>27</v>
      </c>
      <c r="G28" s="2">
        <v>52387</v>
      </c>
      <c r="H28" s="2"/>
      <c r="I28" s="5">
        <f t="shared" si="0"/>
        <v>52387</v>
      </c>
      <c r="J28" s="3"/>
      <c r="L28" s="3"/>
    </row>
    <row r="29" spans="1:12" x14ac:dyDescent="0.25">
      <c r="A29" s="1" t="s">
        <v>27</v>
      </c>
      <c r="B29" s="1" t="s">
        <v>27</v>
      </c>
      <c r="C29" s="1" t="s">
        <v>256</v>
      </c>
      <c r="D29" s="1" t="s">
        <v>257</v>
      </c>
      <c r="E29" s="1" t="s">
        <v>258</v>
      </c>
      <c r="F29" s="1">
        <v>28</v>
      </c>
      <c r="G29" s="2">
        <v>90420</v>
      </c>
      <c r="H29" s="2">
        <v>661794</v>
      </c>
      <c r="I29" s="5">
        <f t="shared" si="0"/>
        <v>752214</v>
      </c>
      <c r="J29" s="3"/>
      <c r="L29" s="3"/>
    </row>
    <row r="30" spans="1:12" x14ac:dyDescent="0.25">
      <c r="A30" s="1" t="s">
        <v>295</v>
      </c>
      <c r="B30" s="1" t="s">
        <v>243</v>
      </c>
      <c r="C30" s="1" t="s">
        <v>267</v>
      </c>
      <c r="D30" s="1" t="s">
        <v>269</v>
      </c>
      <c r="E30" s="1" t="s">
        <v>258</v>
      </c>
      <c r="F30" s="1">
        <v>29</v>
      </c>
      <c r="G30" s="2">
        <v>3375696</v>
      </c>
      <c r="H30" s="2">
        <v>6957432</v>
      </c>
      <c r="I30" s="5">
        <f t="shared" si="0"/>
        <v>10333128</v>
      </c>
      <c r="J30" s="3"/>
      <c r="L30" s="3"/>
    </row>
    <row r="31" spans="1:12" x14ac:dyDescent="0.25">
      <c r="A31" s="1" t="s">
        <v>28</v>
      </c>
      <c r="B31" s="1" t="s">
        <v>28</v>
      </c>
      <c r="C31" s="1" t="s">
        <v>259</v>
      </c>
      <c r="D31" s="1" t="s">
        <v>260</v>
      </c>
      <c r="E31" s="1" t="s">
        <v>261</v>
      </c>
      <c r="F31" s="1">
        <v>30</v>
      </c>
      <c r="G31" s="2">
        <v>1967180</v>
      </c>
      <c r="H31" s="2">
        <v>1793837</v>
      </c>
      <c r="I31" s="5">
        <f t="shared" si="0"/>
        <v>3761017</v>
      </c>
      <c r="J31" s="3"/>
      <c r="L31" s="3"/>
    </row>
    <row r="32" spans="1:12" x14ac:dyDescent="0.25">
      <c r="A32" s="1" t="s">
        <v>29</v>
      </c>
      <c r="B32" s="1" t="s">
        <v>29</v>
      </c>
      <c r="C32" s="1" t="s">
        <v>262</v>
      </c>
      <c r="D32" s="1" t="s">
        <v>275</v>
      </c>
      <c r="E32" s="1" t="s">
        <v>258</v>
      </c>
      <c r="F32" s="1">
        <v>31</v>
      </c>
      <c r="G32" s="2">
        <v>1809590</v>
      </c>
      <c r="H32" s="2">
        <v>64890</v>
      </c>
      <c r="I32" s="5">
        <f t="shared" si="0"/>
        <v>1874480</v>
      </c>
      <c r="J32" s="3"/>
      <c r="L32" s="3"/>
    </row>
    <row r="33" spans="1:12" x14ac:dyDescent="0.25">
      <c r="A33" s="1" t="s">
        <v>30</v>
      </c>
      <c r="B33" s="1" t="s">
        <v>30</v>
      </c>
      <c r="C33" s="1" t="s">
        <v>267</v>
      </c>
      <c r="D33" s="1" t="s">
        <v>269</v>
      </c>
      <c r="E33" s="1" t="s">
        <v>258</v>
      </c>
      <c r="F33" s="1">
        <v>32</v>
      </c>
      <c r="G33" s="2">
        <v>176409971</v>
      </c>
      <c r="H33" s="2">
        <v>17542737</v>
      </c>
      <c r="I33" s="5">
        <f t="shared" si="0"/>
        <v>193952708</v>
      </c>
      <c r="J33" s="3"/>
      <c r="L33" s="3"/>
    </row>
    <row r="34" spans="1:12" x14ac:dyDescent="0.25">
      <c r="A34" s="1" t="s">
        <v>31</v>
      </c>
      <c r="B34" s="1" t="s">
        <v>31</v>
      </c>
      <c r="C34" s="1" t="s">
        <v>256</v>
      </c>
      <c r="D34" s="1" t="s">
        <v>257</v>
      </c>
      <c r="E34" s="1" t="s">
        <v>258</v>
      </c>
      <c r="F34" s="1">
        <v>33</v>
      </c>
      <c r="H34" s="2"/>
      <c r="I34" s="5">
        <f t="shared" si="0"/>
        <v>0</v>
      </c>
      <c r="J34" s="3"/>
      <c r="L34" s="3"/>
    </row>
    <row r="35" spans="1:12" x14ac:dyDescent="0.25">
      <c r="A35" s="1" t="s">
        <v>32</v>
      </c>
      <c r="B35" s="1" t="s">
        <v>32</v>
      </c>
      <c r="C35" s="1" t="s">
        <v>267</v>
      </c>
      <c r="D35" s="1" t="s">
        <v>268</v>
      </c>
      <c r="E35" s="1" t="s">
        <v>258</v>
      </c>
      <c r="F35" s="1">
        <v>34</v>
      </c>
      <c r="G35" s="2">
        <v>24563</v>
      </c>
      <c r="H35" s="2">
        <v>1126</v>
      </c>
      <c r="I35" s="5">
        <f t="shared" si="0"/>
        <v>25689</v>
      </c>
      <c r="J35" s="3"/>
      <c r="L35" s="3"/>
    </row>
    <row r="36" spans="1:12" x14ac:dyDescent="0.25">
      <c r="A36" s="1" t="s">
        <v>33</v>
      </c>
      <c r="B36" s="1" t="s">
        <v>33</v>
      </c>
      <c r="C36" s="1" t="s">
        <v>256</v>
      </c>
      <c r="D36" s="1" t="s">
        <v>276</v>
      </c>
      <c r="E36" s="1" t="s">
        <v>258</v>
      </c>
      <c r="F36" s="1">
        <v>35</v>
      </c>
      <c r="G36" s="2">
        <v>398012</v>
      </c>
      <c r="H36" s="2">
        <v>44</v>
      </c>
      <c r="I36" s="5">
        <f t="shared" si="0"/>
        <v>398056</v>
      </c>
      <c r="J36" s="3"/>
      <c r="L36" s="3"/>
    </row>
    <row r="37" spans="1:12" x14ac:dyDescent="0.25">
      <c r="A37" s="1" t="s">
        <v>34</v>
      </c>
      <c r="B37" s="1" t="s">
        <v>34</v>
      </c>
      <c r="C37" s="1" t="s">
        <v>259</v>
      </c>
      <c r="D37" s="1" t="s">
        <v>277</v>
      </c>
      <c r="E37" s="1" t="s">
        <v>261</v>
      </c>
      <c r="F37" s="1">
        <v>36</v>
      </c>
      <c r="G37" s="2">
        <v>5438033</v>
      </c>
      <c r="H37" s="2">
        <v>1805831</v>
      </c>
      <c r="I37" s="5">
        <f t="shared" si="0"/>
        <v>7243864</v>
      </c>
      <c r="J37" s="3"/>
      <c r="L37" s="3"/>
    </row>
    <row r="38" spans="1:12" x14ac:dyDescent="0.25">
      <c r="A38" s="1" t="s">
        <v>35</v>
      </c>
      <c r="B38" s="1" t="s">
        <v>35</v>
      </c>
      <c r="C38" s="1" t="s">
        <v>262</v>
      </c>
      <c r="D38" s="1" t="s">
        <v>274</v>
      </c>
      <c r="E38" s="1" t="s">
        <v>258</v>
      </c>
      <c r="F38" s="1">
        <v>37</v>
      </c>
      <c r="G38" s="2">
        <v>16325578</v>
      </c>
      <c r="H38" s="2">
        <v>7550</v>
      </c>
      <c r="I38" s="5">
        <f t="shared" si="0"/>
        <v>16333128</v>
      </c>
      <c r="J38" s="3"/>
      <c r="L38" s="3"/>
    </row>
    <row r="39" spans="1:12" x14ac:dyDescent="0.25">
      <c r="A39" s="1" t="s">
        <v>36</v>
      </c>
      <c r="B39" s="1" t="s">
        <v>36</v>
      </c>
      <c r="C39" s="1" t="s">
        <v>262</v>
      </c>
      <c r="D39" s="1" t="s">
        <v>278</v>
      </c>
      <c r="E39" s="1" t="s">
        <v>258</v>
      </c>
      <c r="F39" s="1">
        <v>38</v>
      </c>
      <c r="G39" s="2">
        <v>2125213</v>
      </c>
      <c r="H39" s="2">
        <v>7710680</v>
      </c>
      <c r="I39" s="5">
        <f t="shared" si="0"/>
        <v>9835893</v>
      </c>
      <c r="J39" s="3"/>
      <c r="L39" s="3"/>
    </row>
    <row r="40" spans="1:12" x14ac:dyDescent="0.25">
      <c r="A40" s="1" t="s">
        <v>37</v>
      </c>
      <c r="B40" s="1" t="s">
        <v>37</v>
      </c>
      <c r="C40" s="1" t="s">
        <v>256</v>
      </c>
      <c r="D40" s="1" t="s">
        <v>276</v>
      </c>
      <c r="E40" s="1" t="s">
        <v>258</v>
      </c>
      <c r="F40" s="1">
        <v>39</v>
      </c>
      <c r="G40" s="2">
        <v>14693645</v>
      </c>
      <c r="H40" s="2">
        <v>12352</v>
      </c>
      <c r="I40" s="5">
        <f t="shared" si="0"/>
        <v>14705997</v>
      </c>
      <c r="J40" s="3"/>
      <c r="L40" s="3"/>
    </row>
    <row r="41" spans="1:12" x14ac:dyDescent="0.25">
      <c r="A41" s="1" t="s">
        <v>38</v>
      </c>
      <c r="B41" s="1" t="s">
        <v>38</v>
      </c>
      <c r="C41" s="1" t="s">
        <v>262</v>
      </c>
      <c r="D41" s="1" t="s">
        <v>266</v>
      </c>
      <c r="E41" s="1" t="s">
        <v>258</v>
      </c>
      <c r="F41" s="1">
        <v>40</v>
      </c>
      <c r="G41" s="2">
        <v>15443130</v>
      </c>
      <c r="H41" s="2">
        <v>6050864</v>
      </c>
      <c r="I41" s="5">
        <f t="shared" si="0"/>
        <v>21493994</v>
      </c>
      <c r="J41" s="3"/>
      <c r="L41" s="3"/>
    </row>
    <row r="42" spans="1:12" x14ac:dyDescent="0.25">
      <c r="A42" s="1" t="s">
        <v>39</v>
      </c>
      <c r="B42" s="1" t="s">
        <v>39</v>
      </c>
      <c r="C42" s="1" t="s">
        <v>267</v>
      </c>
      <c r="D42" s="1" t="s">
        <v>279</v>
      </c>
      <c r="E42" s="1" t="s">
        <v>261</v>
      </c>
      <c r="F42" s="1">
        <v>41</v>
      </c>
      <c r="G42" s="2">
        <v>32976402</v>
      </c>
      <c r="H42" s="2">
        <v>1048373</v>
      </c>
      <c r="I42" s="5">
        <f t="shared" si="0"/>
        <v>34024775</v>
      </c>
      <c r="J42" s="3"/>
      <c r="L42" s="3"/>
    </row>
    <row r="43" spans="1:12" x14ac:dyDescent="0.25">
      <c r="A43" s="1" t="s">
        <v>296</v>
      </c>
      <c r="B43" s="1" t="s">
        <v>242</v>
      </c>
      <c r="C43" s="1" t="s">
        <v>262</v>
      </c>
      <c r="D43" s="1" t="s">
        <v>274</v>
      </c>
      <c r="E43" s="1" t="s">
        <v>258</v>
      </c>
      <c r="F43" s="1">
        <v>42</v>
      </c>
      <c r="G43" s="2">
        <v>348993</v>
      </c>
      <c r="H43" s="2">
        <v>88517</v>
      </c>
      <c r="I43" s="5">
        <f t="shared" si="0"/>
        <v>437510</v>
      </c>
      <c r="J43" s="3"/>
      <c r="L43" s="3"/>
    </row>
    <row r="44" spans="1:12" x14ac:dyDescent="0.25">
      <c r="A44" s="1" t="s">
        <v>40</v>
      </c>
      <c r="B44" s="1" t="s">
        <v>40</v>
      </c>
      <c r="C44" s="1" t="s">
        <v>267</v>
      </c>
      <c r="D44" s="1" t="s">
        <v>268</v>
      </c>
      <c r="E44" s="1" t="s">
        <v>258</v>
      </c>
      <c r="F44" s="1">
        <v>43</v>
      </c>
      <c r="G44" s="2">
        <v>53260</v>
      </c>
      <c r="H44" s="2"/>
      <c r="I44" s="5">
        <f t="shared" si="0"/>
        <v>53260</v>
      </c>
      <c r="J44" s="3"/>
      <c r="L44" s="3"/>
    </row>
    <row r="45" spans="1:12" x14ac:dyDescent="0.25">
      <c r="A45" s="1" t="s">
        <v>41</v>
      </c>
      <c r="B45" s="1" t="s">
        <v>41</v>
      </c>
      <c r="C45" s="1" t="s">
        <v>262</v>
      </c>
      <c r="D45" s="1" t="s">
        <v>266</v>
      </c>
      <c r="E45" s="1" t="s">
        <v>258</v>
      </c>
      <c r="F45" s="1">
        <v>44</v>
      </c>
      <c r="G45" s="2">
        <v>4033838</v>
      </c>
      <c r="H45" s="2">
        <v>161307</v>
      </c>
      <c r="I45" s="5">
        <f t="shared" si="0"/>
        <v>4195145</v>
      </c>
      <c r="J45" s="3"/>
      <c r="L45" s="3"/>
    </row>
    <row r="46" spans="1:12" x14ac:dyDescent="0.25">
      <c r="A46" s="1" t="s">
        <v>42</v>
      </c>
      <c r="B46" s="1" t="s">
        <v>42</v>
      </c>
      <c r="C46" s="1" t="s">
        <v>262</v>
      </c>
      <c r="D46" s="1" t="s">
        <v>266</v>
      </c>
      <c r="E46" s="1" t="s">
        <v>258</v>
      </c>
      <c r="F46" s="1">
        <v>45</v>
      </c>
      <c r="G46" s="2">
        <v>12006356</v>
      </c>
      <c r="H46" s="2">
        <v>153689</v>
      </c>
      <c r="I46" s="5">
        <f t="shared" si="0"/>
        <v>12160045</v>
      </c>
      <c r="J46" s="3"/>
      <c r="L46" s="3"/>
    </row>
    <row r="47" spans="1:12" x14ac:dyDescent="0.25">
      <c r="A47" s="1" t="s">
        <v>43</v>
      </c>
      <c r="B47" s="1" t="s">
        <v>43</v>
      </c>
      <c r="C47" s="1" t="s">
        <v>267</v>
      </c>
      <c r="D47" s="1" t="s">
        <v>269</v>
      </c>
      <c r="E47" s="1" t="s">
        <v>258</v>
      </c>
      <c r="F47" s="1">
        <v>46</v>
      </c>
      <c r="G47" s="2">
        <v>12435895</v>
      </c>
      <c r="H47" s="2">
        <v>4706017</v>
      </c>
      <c r="I47" s="5">
        <f t="shared" si="0"/>
        <v>17141912</v>
      </c>
      <c r="J47" s="3"/>
      <c r="L47" s="3"/>
    </row>
    <row r="48" spans="1:12" x14ac:dyDescent="0.25">
      <c r="A48" s="1" t="s">
        <v>44</v>
      </c>
      <c r="B48" s="1" t="s">
        <v>44</v>
      </c>
      <c r="C48" s="1" t="s">
        <v>256</v>
      </c>
      <c r="D48" s="1" t="s">
        <v>280</v>
      </c>
      <c r="E48" s="1" t="s">
        <v>258</v>
      </c>
      <c r="F48" s="1">
        <v>47</v>
      </c>
      <c r="G48" s="2">
        <v>1151805349</v>
      </c>
      <c r="H48" s="2">
        <v>216589562</v>
      </c>
      <c r="I48" s="5">
        <f t="shared" si="0"/>
        <v>1368394911</v>
      </c>
      <c r="J48" s="3"/>
      <c r="L48" s="3"/>
    </row>
    <row r="49" spans="1:12" x14ac:dyDescent="0.25">
      <c r="A49" s="1" t="s">
        <v>309</v>
      </c>
      <c r="B49" s="1" t="s">
        <v>309</v>
      </c>
      <c r="C49" s="1" t="s">
        <v>256</v>
      </c>
      <c r="D49" s="1" t="s">
        <v>280</v>
      </c>
      <c r="E49" s="1" t="s">
        <v>258</v>
      </c>
      <c r="F49" s="1">
        <v>48</v>
      </c>
      <c r="H49" s="2">
        <v>2351</v>
      </c>
      <c r="I49" s="5">
        <f t="shared" si="0"/>
        <v>2351</v>
      </c>
      <c r="J49" s="3"/>
      <c r="L49" s="3"/>
    </row>
    <row r="50" spans="1:12" x14ac:dyDescent="0.25">
      <c r="A50" s="1" t="s">
        <v>45</v>
      </c>
      <c r="B50" s="1" t="s">
        <v>45</v>
      </c>
      <c r="C50" s="1" t="s">
        <v>256</v>
      </c>
      <c r="D50" s="1" t="s">
        <v>276</v>
      </c>
      <c r="E50" s="1" t="s">
        <v>258</v>
      </c>
      <c r="F50" s="1">
        <v>49</v>
      </c>
      <c r="G50" s="2">
        <v>1063</v>
      </c>
      <c r="H50" s="2">
        <v>7</v>
      </c>
      <c r="I50" s="5">
        <f t="shared" si="0"/>
        <v>1070</v>
      </c>
      <c r="J50" s="3"/>
      <c r="L50" s="3"/>
    </row>
    <row r="51" spans="1:12" x14ac:dyDescent="0.25">
      <c r="A51" s="1" t="s">
        <v>46</v>
      </c>
      <c r="B51" s="1" t="s">
        <v>46</v>
      </c>
      <c r="C51" s="1" t="s">
        <v>256</v>
      </c>
      <c r="D51" s="1" t="s">
        <v>257</v>
      </c>
      <c r="E51" s="1" t="s">
        <v>258</v>
      </c>
      <c r="F51" s="1">
        <v>50</v>
      </c>
      <c r="G51" s="2">
        <v>326</v>
      </c>
      <c r="H51" s="2"/>
      <c r="I51" s="5">
        <f t="shared" si="0"/>
        <v>326</v>
      </c>
      <c r="J51" s="3"/>
      <c r="L51" s="3"/>
    </row>
    <row r="52" spans="1:12" x14ac:dyDescent="0.25">
      <c r="A52" s="1" t="s">
        <v>47</v>
      </c>
      <c r="B52" s="1" t="s">
        <v>47</v>
      </c>
      <c r="C52" s="1" t="s">
        <v>267</v>
      </c>
      <c r="D52" s="1" t="s">
        <v>269</v>
      </c>
      <c r="E52" s="1" t="s">
        <v>258</v>
      </c>
      <c r="F52" s="1">
        <v>51</v>
      </c>
      <c r="G52" s="2">
        <v>19579052</v>
      </c>
      <c r="H52" s="2">
        <v>27839934</v>
      </c>
      <c r="I52" s="5">
        <f t="shared" si="0"/>
        <v>47418986</v>
      </c>
      <c r="J52" s="3"/>
      <c r="L52" s="3"/>
    </row>
    <row r="53" spans="1:12" x14ac:dyDescent="0.25">
      <c r="A53" s="1" t="s">
        <v>48</v>
      </c>
      <c r="B53" s="1" t="s">
        <v>48</v>
      </c>
      <c r="C53" s="1" t="s">
        <v>262</v>
      </c>
      <c r="D53" s="1" t="s">
        <v>278</v>
      </c>
      <c r="E53" s="1" t="s">
        <v>258</v>
      </c>
      <c r="F53" s="1">
        <v>52</v>
      </c>
      <c r="G53" s="2">
        <v>479010</v>
      </c>
      <c r="H53" s="2">
        <v>131020</v>
      </c>
      <c r="I53" s="5">
        <f t="shared" si="0"/>
        <v>610030</v>
      </c>
      <c r="J53" s="3"/>
      <c r="L53" s="3"/>
    </row>
    <row r="54" spans="1:12" x14ac:dyDescent="0.25">
      <c r="A54" s="1" t="s">
        <v>49</v>
      </c>
      <c r="B54" s="1" t="s">
        <v>49</v>
      </c>
      <c r="C54" s="1" t="s">
        <v>262</v>
      </c>
      <c r="D54" s="1" t="s">
        <v>266</v>
      </c>
      <c r="E54" s="1" t="s">
        <v>258</v>
      </c>
      <c r="F54" s="1">
        <v>53</v>
      </c>
      <c r="G54" s="2">
        <v>4014208</v>
      </c>
      <c r="H54" s="2">
        <v>157949</v>
      </c>
      <c r="I54" s="5">
        <f t="shared" si="0"/>
        <v>4172157</v>
      </c>
      <c r="J54" s="3"/>
      <c r="L54" s="3"/>
    </row>
    <row r="55" spans="1:12" x14ac:dyDescent="0.25">
      <c r="A55" s="1" t="s">
        <v>50</v>
      </c>
      <c r="B55" s="1" t="s">
        <v>50</v>
      </c>
      <c r="C55" s="1" t="s">
        <v>264</v>
      </c>
      <c r="D55" s="1" t="s">
        <v>265</v>
      </c>
      <c r="E55" s="1" t="s">
        <v>258</v>
      </c>
      <c r="F55" s="1">
        <v>54</v>
      </c>
      <c r="G55" s="2">
        <v>13047</v>
      </c>
      <c r="H55" s="2">
        <v>5</v>
      </c>
      <c r="I55" s="5">
        <f t="shared" si="0"/>
        <v>13052</v>
      </c>
      <c r="J55" s="3"/>
      <c r="L55" s="3"/>
    </row>
    <row r="56" spans="1:12" x14ac:dyDescent="0.25">
      <c r="A56" s="1" t="s">
        <v>51</v>
      </c>
      <c r="B56" s="1" t="s">
        <v>51</v>
      </c>
      <c r="C56" s="1" t="s">
        <v>267</v>
      </c>
      <c r="D56" s="1" t="s">
        <v>273</v>
      </c>
      <c r="E56" s="1" t="s">
        <v>258</v>
      </c>
      <c r="F56" s="1">
        <v>55</v>
      </c>
      <c r="G56" s="2">
        <v>1858379</v>
      </c>
      <c r="H56" s="2">
        <v>2887064</v>
      </c>
      <c r="I56" s="5">
        <f t="shared" si="0"/>
        <v>4745443</v>
      </c>
      <c r="J56" s="3"/>
      <c r="L56" s="3"/>
    </row>
    <row r="57" spans="1:12" x14ac:dyDescent="0.25">
      <c r="A57" s="1" t="s">
        <v>297</v>
      </c>
      <c r="B57" s="1" t="s">
        <v>244</v>
      </c>
      <c r="C57" s="1" t="s">
        <v>262</v>
      </c>
      <c r="D57" s="1" t="s">
        <v>274</v>
      </c>
      <c r="E57" s="1" t="s">
        <v>258</v>
      </c>
      <c r="F57" s="1">
        <v>56</v>
      </c>
      <c r="G57" s="2">
        <v>19155073</v>
      </c>
      <c r="H57" s="2">
        <v>461758</v>
      </c>
      <c r="I57" s="5">
        <f t="shared" si="0"/>
        <v>19616831</v>
      </c>
      <c r="J57" s="3"/>
      <c r="L57" s="3"/>
    </row>
    <row r="58" spans="1:12" x14ac:dyDescent="0.25">
      <c r="A58" s="1" t="s">
        <v>52</v>
      </c>
      <c r="B58" s="1" t="s">
        <v>52</v>
      </c>
      <c r="C58" s="1" t="s">
        <v>259</v>
      </c>
      <c r="D58" s="1" t="s">
        <v>260</v>
      </c>
      <c r="E58" s="1" t="s">
        <v>261</v>
      </c>
      <c r="F58" s="1">
        <v>57</v>
      </c>
      <c r="G58" s="2">
        <v>3956215</v>
      </c>
      <c r="H58" s="2">
        <v>260103</v>
      </c>
      <c r="I58" s="5">
        <f t="shared" si="0"/>
        <v>4216318</v>
      </c>
      <c r="J58" s="3"/>
      <c r="L58" s="3"/>
    </row>
    <row r="59" spans="1:12" x14ac:dyDescent="0.25">
      <c r="A59" s="1" t="s">
        <v>53</v>
      </c>
      <c r="B59" s="1" t="s">
        <v>53</v>
      </c>
      <c r="C59" s="1" t="s">
        <v>267</v>
      </c>
      <c r="D59" s="1" t="s">
        <v>268</v>
      </c>
      <c r="E59" s="1" t="s">
        <v>258</v>
      </c>
      <c r="F59" s="1">
        <v>58</v>
      </c>
      <c r="G59" s="2">
        <v>10923994</v>
      </c>
      <c r="H59" s="2">
        <v>90553</v>
      </c>
      <c r="I59" s="5">
        <f t="shared" si="0"/>
        <v>11014547</v>
      </c>
      <c r="J59" s="3"/>
      <c r="L59" s="3"/>
    </row>
    <row r="60" spans="1:12" x14ac:dyDescent="0.25">
      <c r="A60" s="1" t="s">
        <v>54</v>
      </c>
      <c r="B60" s="1" t="s">
        <v>54</v>
      </c>
      <c r="C60" s="1" t="s">
        <v>256</v>
      </c>
      <c r="D60" s="1" t="s">
        <v>270</v>
      </c>
      <c r="E60" s="1" t="s">
        <v>258</v>
      </c>
      <c r="F60" s="1">
        <v>59</v>
      </c>
      <c r="G60" s="2">
        <v>1084530</v>
      </c>
      <c r="H60" s="2">
        <v>42392</v>
      </c>
      <c r="I60" s="5">
        <f t="shared" si="0"/>
        <v>1126922</v>
      </c>
      <c r="J60" s="3"/>
      <c r="L60" s="3"/>
    </row>
    <row r="61" spans="1:12" x14ac:dyDescent="0.25">
      <c r="A61" s="1" t="s">
        <v>55</v>
      </c>
      <c r="B61" s="1" t="s">
        <v>55</v>
      </c>
      <c r="C61" s="1" t="s">
        <v>259</v>
      </c>
      <c r="D61" s="1" t="s">
        <v>277</v>
      </c>
      <c r="E61" s="1" t="s">
        <v>261</v>
      </c>
      <c r="F61" s="1">
        <v>60</v>
      </c>
      <c r="G61" s="2">
        <v>9065430</v>
      </c>
      <c r="H61" s="2">
        <v>1541536</v>
      </c>
      <c r="I61" s="5">
        <f t="shared" si="0"/>
        <v>10606966</v>
      </c>
      <c r="J61" s="3"/>
      <c r="L61" s="3"/>
    </row>
    <row r="62" spans="1:12" x14ac:dyDescent="0.25">
      <c r="A62" s="1" t="s">
        <v>298</v>
      </c>
      <c r="B62" s="1" t="s">
        <v>245</v>
      </c>
      <c r="C62" s="1" t="s">
        <v>256</v>
      </c>
      <c r="D62" s="1" t="s">
        <v>280</v>
      </c>
      <c r="E62" s="1" t="s">
        <v>258</v>
      </c>
      <c r="F62" s="1">
        <v>61</v>
      </c>
      <c r="G62" s="2">
        <v>21170144</v>
      </c>
      <c r="H62" s="2">
        <v>3185014</v>
      </c>
      <c r="I62" s="5">
        <f t="shared" si="0"/>
        <v>24355158</v>
      </c>
      <c r="J62" s="3"/>
      <c r="L62" s="3"/>
    </row>
    <row r="63" spans="1:12" x14ac:dyDescent="0.25">
      <c r="A63" s="1" t="s">
        <v>56</v>
      </c>
      <c r="B63" s="1" t="s">
        <v>56</v>
      </c>
      <c r="C63" s="1" t="s">
        <v>262</v>
      </c>
      <c r="D63" s="1" t="s">
        <v>266</v>
      </c>
      <c r="E63" s="1" t="s">
        <v>258</v>
      </c>
      <c r="F63" s="1">
        <v>62</v>
      </c>
      <c r="G63" s="2">
        <v>53613461</v>
      </c>
      <c r="H63" s="2">
        <v>10837886</v>
      </c>
      <c r="I63" s="5">
        <f t="shared" si="0"/>
        <v>64451347</v>
      </c>
      <c r="J63" s="3"/>
      <c r="L63" s="3"/>
    </row>
    <row r="64" spans="1:12" x14ac:dyDescent="0.25">
      <c r="A64" s="1" t="s">
        <v>57</v>
      </c>
      <c r="B64" s="1" t="s">
        <v>57</v>
      </c>
      <c r="C64" s="1" t="s">
        <v>259</v>
      </c>
      <c r="D64" s="1" t="s">
        <v>281</v>
      </c>
      <c r="E64" s="1" t="s">
        <v>261</v>
      </c>
      <c r="F64" s="1">
        <v>63</v>
      </c>
      <c r="G64" s="2">
        <v>5500156</v>
      </c>
      <c r="H64" s="2"/>
      <c r="I64" s="5">
        <f t="shared" si="0"/>
        <v>5500156</v>
      </c>
      <c r="J64" s="3"/>
      <c r="L64" s="3"/>
    </row>
    <row r="65" spans="1:12" x14ac:dyDescent="0.25">
      <c r="A65" s="1" t="s">
        <v>58</v>
      </c>
      <c r="B65" s="1" t="s">
        <v>58</v>
      </c>
      <c r="C65" s="1" t="s">
        <v>262</v>
      </c>
      <c r="D65" s="1" t="s">
        <v>278</v>
      </c>
      <c r="E65" s="1" t="s">
        <v>258</v>
      </c>
      <c r="F65" s="1">
        <v>64</v>
      </c>
      <c r="G65" s="2">
        <v>701868</v>
      </c>
      <c r="H65" s="2">
        <v>126108</v>
      </c>
      <c r="I65" s="5">
        <f t="shared" si="0"/>
        <v>827976</v>
      </c>
      <c r="J65" s="3"/>
      <c r="L65" s="3"/>
    </row>
    <row r="66" spans="1:12" x14ac:dyDescent="0.25">
      <c r="A66" s="1" t="s">
        <v>59</v>
      </c>
      <c r="B66" s="1" t="s">
        <v>59</v>
      </c>
      <c r="C66" s="1" t="s">
        <v>267</v>
      </c>
      <c r="D66" s="1" t="s">
        <v>268</v>
      </c>
      <c r="E66" s="1" t="s">
        <v>258</v>
      </c>
      <c r="F66" s="1">
        <v>65</v>
      </c>
      <c r="G66" s="2">
        <v>55851</v>
      </c>
      <c r="H66" s="2">
        <v>8487</v>
      </c>
      <c r="I66" s="5">
        <f t="shared" si="0"/>
        <v>64338</v>
      </c>
      <c r="J66" s="3"/>
      <c r="L66" s="3"/>
    </row>
    <row r="67" spans="1:12" x14ac:dyDescent="0.25">
      <c r="A67" s="1" t="s">
        <v>60</v>
      </c>
      <c r="B67" s="1" t="s">
        <v>60</v>
      </c>
      <c r="C67" s="1" t="s">
        <v>267</v>
      </c>
      <c r="D67" s="1" t="s">
        <v>268</v>
      </c>
      <c r="E67" s="1" t="s">
        <v>258</v>
      </c>
      <c r="F67" s="1">
        <v>66</v>
      </c>
      <c r="G67" s="2">
        <v>9376641</v>
      </c>
      <c r="H67" s="2">
        <v>776586</v>
      </c>
      <c r="I67" s="5">
        <f t="shared" si="0"/>
        <v>10153227</v>
      </c>
      <c r="J67" s="3"/>
      <c r="L67" s="3"/>
    </row>
    <row r="68" spans="1:12" x14ac:dyDescent="0.25">
      <c r="A68" s="1" t="s">
        <v>61</v>
      </c>
      <c r="B68" s="1" t="s">
        <v>61</v>
      </c>
      <c r="C68" s="1" t="s">
        <v>267</v>
      </c>
      <c r="D68" s="1" t="s">
        <v>269</v>
      </c>
      <c r="E68" s="1" t="s">
        <v>258</v>
      </c>
      <c r="F68" s="1">
        <v>67</v>
      </c>
      <c r="G68" s="2">
        <v>8614136</v>
      </c>
      <c r="H68" s="2">
        <v>6682679</v>
      </c>
      <c r="I68" s="5">
        <f t="shared" si="0"/>
        <v>15296815</v>
      </c>
      <c r="J68" s="3"/>
      <c r="L68" s="3"/>
    </row>
    <row r="69" spans="1:12" x14ac:dyDescent="0.25">
      <c r="A69" s="1" t="s">
        <v>62</v>
      </c>
      <c r="B69" s="1" t="s">
        <v>62</v>
      </c>
      <c r="C69" s="1" t="s">
        <v>262</v>
      </c>
      <c r="D69" s="1" t="s">
        <v>263</v>
      </c>
      <c r="E69" s="1" t="s">
        <v>258</v>
      </c>
      <c r="F69" s="1">
        <v>68</v>
      </c>
      <c r="G69" s="2">
        <v>80401667</v>
      </c>
      <c r="H69" s="2">
        <v>1973</v>
      </c>
      <c r="I69" s="5">
        <f t="shared" ref="I69:I132" si="1">H69+G69</f>
        <v>80403640</v>
      </c>
      <c r="J69" s="3"/>
      <c r="L69" s="3"/>
    </row>
    <row r="70" spans="1:12" x14ac:dyDescent="0.25">
      <c r="A70" s="1" t="s">
        <v>63</v>
      </c>
      <c r="B70" s="1" t="s">
        <v>63</v>
      </c>
      <c r="C70" s="1" t="s">
        <v>267</v>
      </c>
      <c r="D70" s="1" t="s">
        <v>273</v>
      </c>
      <c r="E70" s="1" t="s">
        <v>258</v>
      </c>
      <c r="F70" s="1">
        <v>69</v>
      </c>
      <c r="G70" s="2">
        <v>2005325</v>
      </c>
      <c r="H70" s="2">
        <v>4260095</v>
      </c>
      <c r="I70" s="5">
        <f t="shared" si="1"/>
        <v>6265420</v>
      </c>
      <c r="J70" s="3"/>
      <c r="L70" s="3"/>
    </row>
    <row r="71" spans="1:12" x14ac:dyDescent="0.25">
      <c r="A71" s="1" t="s">
        <v>64</v>
      </c>
      <c r="B71" s="1" t="s">
        <v>64</v>
      </c>
      <c r="C71" s="1" t="s">
        <v>262</v>
      </c>
      <c r="D71" s="1" t="s">
        <v>266</v>
      </c>
      <c r="E71" s="1" t="s">
        <v>258</v>
      </c>
      <c r="F71" s="1">
        <v>70</v>
      </c>
      <c r="G71" s="2">
        <v>581249</v>
      </c>
      <c r="H71" s="2">
        <v>82270</v>
      </c>
      <c r="I71" s="5">
        <f t="shared" si="1"/>
        <v>663519</v>
      </c>
      <c r="J71" s="3"/>
      <c r="L71" s="3"/>
    </row>
    <row r="72" spans="1:12" x14ac:dyDescent="0.25">
      <c r="A72" s="1" t="s">
        <v>65</v>
      </c>
      <c r="B72" s="1" t="s">
        <v>65</v>
      </c>
      <c r="C72" s="1" t="s">
        <v>262</v>
      </c>
      <c r="D72" s="1" t="s">
        <v>278</v>
      </c>
      <c r="E72" s="1" t="s">
        <v>258</v>
      </c>
      <c r="F72" s="1">
        <v>71</v>
      </c>
      <c r="G72" s="2">
        <v>3090889</v>
      </c>
      <c r="H72" s="2">
        <v>2999287</v>
      </c>
      <c r="I72" s="5">
        <f t="shared" si="1"/>
        <v>6090176</v>
      </c>
      <c r="J72" s="3"/>
      <c r="L72" s="3"/>
    </row>
    <row r="73" spans="1:12" x14ac:dyDescent="0.25">
      <c r="A73" s="1" t="s">
        <v>66</v>
      </c>
      <c r="B73" s="1" t="s">
        <v>66</v>
      </c>
      <c r="C73" s="1" t="s">
        <v>259</v>
      </c>
      <c r="D73" s="1" t="s">
        <v>281</v>
      </c>
      <c r="E73" s="1" t="s">
        <v>261</v>
      </c>
      <c r="F73" s="1">
        <v>72</v>
      </c>
      <c r="G73" s="2">
        <v>1270053</v>
      </c>
      <c r="H73" s="2"/>
      <c r="I73" s="5">
        <f t="shared" si="1"/>
        <v>1270053</v>
      </c>
      <c r="J73" s="3"/>
      <c r="L73" s="3"/>
    </row>
    <row r="74" spans="1:12" x14ac:dyDescent="0.25">
      <c r="A74" s="1" t="s">
        <v>67</v>
      </c>
      <c r="B74" s="1" t="s">
        <v>67</v>
      </c>
      <c r="C74" s="1" t="s">
        <v>262</v>
      </c>
      <c r="D74" s="1" t="s">
        <v>278</v>
      </c>
      <c r="E74" s="1" t="s">
        <v>258</v>
      </c>
      <c r="F74" s="1">
        <v>73</v>
      </c>
      <c r="G74" s="2">
        <v>29605390</v>
      </c>
      <c r="H74" s="2">
        <v>61910691</v>
      </c>
      <c r="I74" s="5">
        <f t="shared" si="1"/>
        <v>91516081</v>
      </c>
      <c r="J74" s="3"/>
      <c r="L74" s="3"/>
    </row>
    <row r="75" spans="1:12" x14ac:dyDescent="0.25">
      <c r="A75" s="1" t="s">
        <v>68</v>
      </c>
      <c r="B75" s="1" t="s">
        <v>68</v>
      </c>
      <c r="C75" s="1" t="s">
        <v>267</v>
      </c>
      <c r="D75" s="1" t="s">
        <v>269</v>
      </c>
      <c r="E75" s="1" t="s">
        <v>258</v>
      </c>
      <c r="F75" s="1">
        <v>74</v>
      </c>
      <c r="G75" s="2">
        <v>1809</v>
      </c>
      <c r="H75" s="2"/>
      <c r="I75" s="5">
        <f t="shared" si="1"/>
        <v>1809</v>
      </c>
      <c r="J75" s="3"/>
      <c r="L75" s="3"/>
    </row>
    <row r="76" spans="1:12" x14ac:dyDescent="0.25">
      <c r="A76" s="1" t="s">
        <v>69</v>
      </c>
      <c r="B76" s="1" t="s">
        <v>69</v>
      </c>
      <c r="C76" s="1" t="s">
        <v>259</v>
      </c>
      <c r="D76" s="1" t="s">
        <v>281</v>
      </c>
      <c r="E76" s="1" t="s">
        <v>261</v>
      </c>
      <c r="F76" s="1">
        <v>75</v>
      </c>
      <c r="G76" s="2">
        <v>40332</v>
      </c>
      <c r="H76" s="2">
        <v>3477</v>
      </c>
      <c r="I76" s="5">
        <f t="shared" si="1"/>
        <v>43809</v>
      </c>
      <c r="J76" s="3"/>
      <c r="L76" s="3"/>
    </row>
    <row r="77" spans="1:12" x14ac:dyDescent="0.25">
      <c r="A77" s="1" t="s">
        <v>70</v>
      </c>
      <c r="B77" s="1" t="s">
        <v>70</v>
      </c>
      <c r="C77" s="1" t="s">
        <v>264</v>
      </c>
      <c r="D77" s="1" t="s">
        <v>282</v>
      </c>
      <c r="E77" s="1" t="s">
        <v>258</v>
      </c>
      <c r="F77" s="1">
        <v>76</v>
      </c>
      <c r="G77" s="2">
        <v>706106</v>
      </c>
      <c r="H77" s="2">
        <v>23863</v>
      </c>
      <c r="I77" s="5">
        <f t="shared" si="1"/>
        <v>729969</v>
      </c>
      <c r="J77" s="3"/>
      <c r="L77" s="3"/>
    </row>
    <row r="78" spans="1:12" x14ac:dyDescent="0.25">
      <c r="A78" s="1" t="s">
        <v>71</v>
      </c>
      <c r="B78" s="1" t="s">
        <v>71</v>
      </c>
      <c r="C78" s="1" t="s">
        <v>259</v>
      </c>
      <c r="D78" s="1" t="s">
        <v>281</v>
      </c>
      <c r="E78" s="1" t="s">
        <v>261</v>
      </c>
      <c r="F78" s="1">
        <v>77</v>
      </c>
      <c r="G78" s="2">
        <v>5298209</v>
      </c>
      <c r="H78" s="2">
        <v>3</v>
      </c>
      <c r="I78" s="5">
        <f t="shared" si="1"/>
        <v>5298212</v>
      </c>
      <c r="J78" s="3"/>
      <c r="L78" s="3"/>
    </row>
    <row r="79" spans="1:12" x14ac:dyDescent="0.25">
      <c r="A79" s="1" t="s">
        <v>72</v>
      </c>
      <c r="B79" s="1" t="s">
        <v>72</v>
      </c>
      <c r="C79" s="1" t="s">
        <v>259</v>
      </c>
      <c r="D79" s="1" t="s">
        <v>272</v>
      </c>
      <c r="E79" s="1" t="s">
        <v>261</v>
      </c>
      <c r="F79" s="1">
        <v>78</v>
      </c>
      <c r="G79" s="2">
        <v>58531686</v>
      </c>
      <c r="H79" s="2">
        <v>4672240</v>
      </c>
      <c r="I79" s="5">
        <f t="shared" si="1"/>
        <v>63203926</v>
      </c>
      <c r="J79" s="3"/>
      <c r="L79" s="3"/>
    </row>
    <row r="80" spans="1:12" x14ac:dyDescent="0.25">
      <c r="A80" s="1" t="s">
        <v>73</v>
      </c>
      <c r="B80" s="1" t="s">
        <v>73</v>
      </c>
      <c r="C80" s="1" t="s">
        <v>267</v>
      </c>
      <c r="D80" s="1" t="s">
        <v>269</v>
      </c>
      <c r="E80" s="1" t="s">
        <v>258</v>
      </c>
      <c r="F80" s="1">
        <v>79</v>
      </c>
      <c r="G80" s="2">
        <v>241426</v>
      </c>
      <c r="H80" s="2">
        <v>15</v>
      </c>
      <c r="I80" s="5">
        <f t="shared" si="1"/>
        <v>241441</v>
      </c>
      <c r="J80" s="3"/>
      <c r="L80" s="3"/>
    </row>
    <row r="81" spans="1:12" x14ac:dyDescent="0.25">
      <c r="A81" s="1" t="s">
        <v>74</v>
      </c>
      <c r="B81" s="1" t="s">
        <v>74</v>
      </c>
      <c r="C81" s="1" t="s">
        <v>264</v>
      </c>
      <c r="D81" s="1" t="s">
        <v>265</v>
      </c>
      <c r="E81" s="1" t="s">
        <v>258</v>
      </c>
      <c r="F81" s="1">
        <v>80</v>
      </c>
      <c r="G81" s="2">
        <v>173910</v>
      </c>
      <c r="H81" s="2">
        <v>3238</v>
      </c>
      <c r="I81" s="5">
        <f t="shared" si="1"/>
        <v>177148</v>
      </c>
      <c r="J81" s="3"/>
      <c r="L81" s="3"/>
    </row>
    <row r="82" spans="1:12" x14ac:dyDescent="0.25">
      <c r="A82" s="1" t="s">
        <v>75</v>
      </c>
      <c r="B82" s="1" t="s">
        <v>75</v>
      </c>
      <c r="C82" s="1" t="s">
        <v>262</v>
      </c>
      <c r="D82" s="1" t="s">
        <v>266</v>
      </c>
      <c r="E82" s="1" t="s">
        <v>258</v>
      </c>
      <c r="F82" s="1">
        <v>81</v>
      </c>
      <c r="G82" s="2">
        <v>1544799</v>
      </c>
      <c r="H82" s="2">
        <v>53582</v>
      </c>
      <c r="I82" s="5">
        <f t="shared" si="1"/>
        <v>1598381</v>
      </c>
      <c r="J82" s="3"/>
      <c r="L82" s="3"/>
    </row>
    <row r="83" spans="1:12" x14ac:dyDescent="0.25">
      <c r="A83" s="1" t="s">
        <v>76</v>
      </c>
      <c r="B83" s="1" t="s">
        <v>76</v>
      </c>
      <c r="C83" s="1" t="s">
        <v>262</v>
      </c>
      <c r="D83" s="1" t="s">
        <v>274</v>
      </c>
      <c r="E83" s="1" t="s">
        <v>258</v>
      </c>
      <c r="F83" s="1">
        <v>82</v>
      </c>
      <c r="G83" s="2">
        <v>1736520</v>
      </c>
      <c r="H83" s="2"/>
      <c r="I83" s="5">
        <f t="shared" si="1"/>
        <v>1736520</v>
      </c>
      <c r="J83" s="3"/>
      <c r="L83" s="3"/>
    </row>
    <row r="84" spans="1:12" x14ac:dyDescent="0.25">
      <c r="A84" s="1" t="s">
        <v>77</v>
      </c>
      <c r="B84" s="1" t="s">
        <v>77</v>
      </c>
      <c r="C84" s="1" t="s">
        <v>256</v>
      </c>
      <c r="D84" s="1" t="s">
        <v>270</v>
      </c>
      <c r="E84" s="1" t="s">
        <v>258</v>
      </c>
      <c r="F84" s="1">
        <v>83</v>
      </c>
      <c r="G84" s="2">
        <v>1615875</v>
      </c>
      <c r="H84" s="2"/>
      <c r="I84" s="5">
        <f t="shared" si="1"/>
        <v>1615875</v>
      </c>
      <c r="J84" s="3"/>
      <c r="L84" s="3"/>
    </row>
    <row r="85" spans="1:12" x14ac:dyDescent="0.25">
      <c r="A85" s="1" t="s">
        <v>78</v>
      </c>
      <c r="B85" s="1" t="s">
        <v>78</v>
      </c>
      <c r="C85" s="1" t="s">
        <v>256</v>
      </c>
      <c r="D85" s="1" t="s">
        <v>270</v>
      </c>
      <c r="E85" s="1" t="s">
        <v>258</v>
      </c>
      <c r="F85" s="1">
        <v>84</v>
      </c>
      <c r="G85" s="2">
        <v>1949443</v>
      </c>
      <c r="H85" s="2">
        <v>2341021</v>
      </c>
      <c r="I85" s="5">
        <f t="shared" si="1"/>
        <v>4290464</v>
      </c>
      <c r="J85" s="3"/>
      <c r="L85" s="3"/>
    </row>
    <row r="86" spans="1:12" x14ac:dyDescent="0.25">
      <c r="A86" s="1" t="s">
        <v>79</v>
      </c>
      <c r="B86" s="1" t="s">
        <v>79</v>
      </c>
      <c r="C86" s="1" t="s">
        <v>259</v>
      </c>
      <c r="D86" s="1" t="s">
        <v>272</v>
      </c>
      <c r="E86" s="1" t="s">
        <v>261</v>
      </c>
      <c r="F86" s="1">
        <v>85</v>
      </c>
      <c r="G86" s="2">
        <v>78437210</v>
      </c>
      <c r="H86" s="2">
        <v>4181514</v>
      </c>
      <c r="I86" s="5">
        <f t="shared" si="1"/>
        <v>82618724</v>
      </c>
      <c r="J86" s="3"/>
      <c r="L86" s="3"/>
    </row>
    <row r="87" spans="1:12" x14ac:dyDescent="0.25">
      <c r="A87" s="1" t="s">
        <v>80</v>
      </c>
      <c r="B87" s="1" t="s">
        <v>80</v>
      </c>
      <c r="C87" s="1" t="s">
        <v>262</v>
      </c>
      <c r="D87" s="1" t="s">
        <v>274</v>
      </c>
      <c r="E87" s="1" t="s">
        <v>258</v>
      </c>
      <c r="F87" s="1">
        <v>86</v>
      </c>
      <c r="G87" s="2">
        <v>24730217</v>
      </c>
      <c r="H87" s="2">
        <v>516047</v>
      </c>
      <c r="I87" s="5">
        <f t="shared" si="1"/>
        <v>25246264</v>
      </c>
      <c r="J87" s="3"/>
      <c r="L87" s="3"/>
    </row>
    <row r="88" spans="1:12" x14ac:dyDescent="0.25">
      <c r="A88" s="1" t="s">
        <v>81</v>
      </c>
      <c r="B88" s="1" t="s">
        <v>81</v>
      </c>
      <c r="C88" s="1" t="s">
        <v>259</v>
      </c>
      <c r="D88" s="1" t="s">
        <v>260</v>
      </c>
      <c r="E88" s="1" t="s">
        <v>261</v>
      </c>
      <c r="F88" s="1">
        <v>87</v>
      </c>
      <c r="G88" s="2">
        <v>22403</v>
      </c>
      <c r="H88" s="2"/>
      <c r="I88" s="5">
        <f t="shared" si="1"/>
        <v>22403</v>
      </c>
      <c r="J88" s="3"/>
      <c r="L88" s="3"/>
    </row>
    <row r="89" spans="1:12" x14ac:dyDescent="0.25">
      <c r="A89" s="1" t="s">
        <v>82</v>
      </c>
      <c r="B89" s="1" t="s">
        <v>82</v>
      </c>
      <c r="C89" s="1" t="s">
        <v>259</v>
      </c>
      <c r="D89" s="1" t="s">
        <v>260</v>
      </c>
      <c r="E89" s="1" t="s">
        <v>261</v>
      </c>
      <c r="F89" s="1">
        <v>88</v>
      </c>
      <c r="G89" s="2">
        <v>9583724</v>
      </c>
      <c r="H89" s="2">
        <v>1195415</v>
      </c>
      <c r="I89" s="5">
        <f t="shared" si="1"/>
        <v>10779139</v>
      </c>
      <c r="J89" s="3"/>
      <c r="L89" s="3"/>
    </row>
    <row r="90" spans="1:12" x14ac:dyDescent="0.25">
      <c r="A90" s="1" t="s">
        <v>83</v>
      </c>
      <c r="B90" s="1" t="s">
        <v>83</v>
      </c>
      <c r="C90" s="1" t="s">
        <v>267</v>
      </c>
      <c r="D90" s="1" t="s">
        <v>279</v>
      </c>
      <c r="E90" s="1" t="s">
        <v>261</v>
      </c>
      <c r="F90" s="1">
        <v>89</v>
      </c>
      <c r="G90" s="2">
        <v>36654</v>
      </c>
      <c r="H90" s="2">
        <v>537</v>
      </c>
      <c r="I90" s="5">
        <f t="shared" si="1"/>
        <v>37191</v>
      </c>
      <c r="J90" s="3"/>
      <c r="L90" s="3"/>
    </row>
    <row r="91" spans="1:12" x14ac:dyDescent="0.25">
      <c r="A91" s="1" t="s">
        <v>84</v>
      </c>
      <c r="B91" s="1" t="s">
        <v>84</v>
      </c>
      <c r="C91" s="1" t="s">
        <v>267</v>
      </c>
      <c r="D91" s="1" t="s">
        <v>268</v>
      </c>
      <c r="E91" s="1" t="s">
        <v>258</v>
      </c>
      <c r="F91" s="1">
        <v>90</v>
      </c>
      <c r="G91" s="2">
        <v>87832</v>
      </c>
      <c r="H91" s="2">
        <v>3786</v>
      </c>
      <c r="I91" s="5">
        <f t="shared" si="1"/>
        <v>91618</v>
      </c>
      <c r="J91" s="3"/>
      <c r="L91" s="3"/>
    </row>
    <row r="92" spans="1:12" x14ac:dyDescent="0.25">
      <c r="A92" s="1" t="s">
        <v>85</v>
      </c>
      <c r="B92" s="1" t="s">
        <v>85</v>
      </c>
      <c r="C92" s="1" t="s">
        <v>267</v>
      </c>
      <c r="D92" s="1" t="s">
        <v>268</v>
      </c>
      <c r="E92" s="1" t="s">
        <v>258</v>
      </c>
      <c r="F92" s="1">
        <v>91</v>
      </c>
      <c r="G92" s="2">
        <v>461124</v>
      </c>
      <c r="H92" s="2">
        <v>15329</v>
      </c>
      <c r="I92" s="5">
        <f t="shared" si="1"/>
        <v>476453</v>
      </c>
      <c r="J92" s="3"/>
      <c r="L92" s="3"/>
    </row>
    <row r="93" spans="1:12" x14ac:dyDescent="0.25">
      <c r="A93" s="1" t="s">
        <v>86</v>
      </c>
      <c r="B93" s="1" t="s">
        <v>86</v>
      </c>
      <c r="C93" s="1" t="s">
        <v>264</v>
      </c>
      <c r="D93" s="1" t="s">
        <v>284</v>
      </c>
      <c r="E93" s="1" t="s">
        <v>258</v>
      </c>
      <c r="F93" s="1">
        <v>92</v>
      </c>
      <c r="G93" s="2">
        <v>151596</v>
      </c>
      <c r="H93" s="2">
        <v>0</v>
      </c>
      <c r="I93" s="5">
        <f t="shared" si="1"/>
        <v>151596</v>
      </c>
      <c r="J93" s="3"/>
      <c r="L93" s="3"/>
    </row>
    <row r="94" spans="1:12" x14ac:dyDescent="0.25">
      <c r="A94" s="1" t="s">
        <v>87</v>
      </c>
      <c r="B94" s="1" t="s">
        <v>87</v>
      </c>
      <c r="C94" s="1" t="s">
        <v>267</v>
      </c>
      <c r="D94" s="1" t="s">
        <v>273</v>
      </c>
      <c r="E94" s="1" t="s">
        <v>258</v>
      </c>
      <c r="F94" s="1">
        <v>93</v>
      </c>
      <c r="G94" s="2">
        <v>4816172</v>
      </c>
      <c r="H94" s="2">
        <v>10192435</v>
      </c>
      <c r="I94" s="5">
        <f t="shared" si="1"/>
        <v>15008607</v>
      </c>
      <c r="J94" s="3"/>
      <c r="L94" s="3"/>
    </row>
    <row r="95" spans="1:12" x14ac:dyDescent="0.25">
      <c r="A95" s="1" t="s">
        <v>88</v>
      </c>
      <c r="B95" s="1" t="s">
        <v>88</v>
      </c>
      <c r="C95" s="1" t="s">
        <v>259</v>
      </c>
      <c r="D95" s="1" t="s">
        <v>281</v>
      </c>
      <c r="E95" s="1" t="s">
        <v>261</v>
      </c>
      <c r="F95" s="1">
        <v>94</v>
      </c>
      <c r="G95" s="2">
        <v>57947</v>
      </c>
      <c r="H95" s="2"/>
      <c r="I95" s="5">
        <f t="shared" si="1"/>
        <v>57947</v>
      </c>
      <c r="J95" s="3"/>
      <c r="L95" s="3"/>
    </row>
    <row r="96" spans="1:12" x14ac:dyDescent="0.25">
      <c r="A96" s="1" t="s">
        <v>89</v>
      </c>
      <c r="B96" s="1" t="s">
        <v>89</v>
      </c>
      <c r="C96" s="1" t="s">
        <v>262</v>
      </c>
      <c r="D96" s="1" t="s">
        <v>274</v>
      </c>
      <c r="E96" s="1" t="s">
        <v>258</v>
      </c>
      <c r="F96" s="1">
        <v>95</v>
      </c>
      <c r="G96" s="2">
        <v>8724560</v>
      </c>
      <c r="H96" s="2">
        <v>2532637</v>
      </c>
      <c r="I96" s="5">
        <f t="shared" si="1"/>
        <v>11257197</v>
      </c>
      <c r="J96" s="3"/>
      <c r="L96" s="3"/>
    </row>
    <row r="97" spans="1:12" x14ac:dyDescent="0.25">
      <c r="A97" s="1" t="s">
        <v>90</v>
      </c>
      <c r="B97" s="1" t="s">
        <v>90</v>
      </c>
      <c r="C97" s="1" t="s">
        <v>262</v>
      </c>
      <c r="D97" s="1" t="s">
        <v>274</v>
      </c>
      <c r="E97" s="1" t="s">
        <v>258</v>
      </c>
      <c r="F97" s="1">
        <v>96</v>
      </c>
      <c r="G97" s="2">
        <v>1593785</v>
      </c>
      <c r="H97" s="2"/>
      <c r="I97" s="5">
        <f t="shared" si="1"/>
        <v>1593785</v>
      </c>
      <c r="J97" s="3"/>
      <c r="L97" s="3"/>
    </row>
    <row r="98" spans="1:12" x14ac:dyDescent="0.25">
      <c r="A98" s="1" t="s">
        <v>91</v>
      </c>
      <c r="B98" s="1" t="s">
        <v>91</v>
      </c>
      <c r="C98" s="1" t="s">
        <v>267</v>
      </c>
      <c r="D98" s="1" t="s">
        <v>269</v>
      </c>
      <c r="E98" s="1" t="s">
        <v>258</v>
      </c>
      <c r="F98" s="1">
        <v>97</v>
      </c>
      <c r="G98" s="2">
        <v>747279</v>
      </c>
      <c r="H98" s="2">
        <v>8985</v>
      </c>
      <c r="I98" s="5">
        <f t="shared" si="1"/>
        <v>756264</v>
      </c>
      <c r="J98" s="3"/>
      <c r="L98" s="3"/>
    </row>
    <row r="99" spans="1:12" x14ac:dyDescent="0.25">
      <c r="A99" s="1" t="s">
        <v>92</v>
      </c>
      <c r="B99" s="1" t="s">
        <v>92</v>
      </c>
      <c r="C99" s="1" t="s">
        <v>267</v>
      </c>
      <c r="D99" s="1" t="s">
        <v>268</v>
      </c>
      <c r="E99" s="1" t="s">
        <v>258</v>
      </c>
      <c r="F99" s="1">
        <v>98</v>
      </c>
      <c r="G99" s="2">
        <v>7040948</v>
      </c>
      <c r="H99" s="2">
        <v>2894473</v>
      </c>
      <c r="I99" s="5">
        <f t="shared" si="1"/>
        <v>9935421</v>
      </c>
      <c r="J99" s="3"/>
      <c r="L99" s="3"/>
    </row>
    <row r="100" spans="1:12" x14ac:dyDescent="0.25">
      <c r="A100" s="1" t="s">
        <v>93</v>
      </c>
      <c r="B100" s="1" t="s">
        <v>93</v>
      </c>
      <c r="C100" s="1" t="s">
        <v>262</v>
      </c>
      <c r="D100" s="1" t="s">
        <v>263</v>
      </c>
      <c r="E100" s="1" t="s">
        <v>258</v>
      </c>
      <c r="F100" s="1">
        <v>99</v>
      </c>
      <c r="G100" s="2">
        <v>17710</v>
      </c>
      <c r="H100" s="2">
        <v>1974</v>
      </c>
      <c r="I100" s="5">
        <f t="shared" si="1"/>
        <v>19684</v>
      </c>
      <c r="J100" s="3"/>
      <c r="L100" s="3"/>
    </row>
    <row r="101" spans="1:12" x14ac:dyDescent="0.25">
      <c r="A101" s="1" t="s">
        <v>94</v>
      </c>
      <c r="B101" s="1" t="s">
        <v>94</v>
      </c>
      <c r="C101" s="1" t="s">
        <v>267</v>
      </c>
      <c r="D101" s="1" t="s">
        <v>273</v>
      </c>
      <c r="E101" s="1" t="s">
        <v>258</v>
      </c>
      <c r="F101" s="1">
        <v>100</v>
      </c>
      <c r="G101" s="2">
        <v>3491930</v>
      </c>
      <c r="H101" s="2">
        <v>4256840</v>
      </c>
      <c r="I101" s="5">
        <f t="shared" si="1"/>
        <v>7748770</v>
      </c>
      <c r="J101" s="3"/>
      <c r="L101" s="3"/>
    </row>
    <row r="102" spans="1:12" x14ac:dyDescent="0.25">
      <c r="A102" s="1" t="s">
        <v>299</v>
      </c>
      <c r="B102" s="1" t="s">
        <v>246</v>
      </c>
      <c r="C102" s="1" t="s">
        <v>256</v>
      </c>
      <c r="D102" s="1" t="s">
        <v>280</v>
      </c>
      <c r="E102" s="1" t="s">
        <v>258</v>
      </c>
      <c r="F102" s="1">
        <v>101</v>
      </c>
      <c r="G102" s="2">
        <v>6136842</v>
      </c>
      <c r="H102" s="2">
        <v>50186</v>
      </c>
      <c r="I102" s="5">
        <f t="shared" si="1"/>
        <v>6187028</v>
      </c>
      <c r="J102" s="3"/>
      <c r="L102" s="3"/>
    </row>
    <row r="103" spans="1:12" x14ac:dyDescent="0.25">
      <c r="A103" s="1" t="s">
        <v>95</v>
      </c>
      <c r="B103" s="1" t="s">
        <v>95</v>
      </c>
      <c r="C103" s="1" t="s">
        <v>259</v>
      </c>
      <c r="D103" s="1" t="s">
        <v>277</v>
      </c>
      <c r="E103" s="1" t="s">
        <v>261</v>
      </c>
      <c r="F103" s="1">
        <v>102</v>
      </c>
      <c r="G103" s="2">
        <v>9863555</v>
      </c>
      <c r="H103" s="2">
        <v>76514</v>
      </c>
      <c r="I103" s="5">
        <f t="shared" si="1"/>
        <v>9940069</v>
      </c>
      <c r="J103" s="3"/>
      <c r="L103" s="3"/>
    </row>
    <row r="104" spans="1:12" x14ac:dyDescent="0.25">
      <c r="A104" s="1" t="s">
        <v>96</v>
      </c>
      <c r="B104" s="1" t="s">
        <v>96</v>
      </c>
      <c r="C104" s="1" t="s">
        <v>259</v>
      </c>
      <c r="D104" s="1" t="s">
        <v>281</v>
      </c>
      <c r="E104" s="1" t="s">
        <v>261</v>
      </c>
      <c r="F104" s="1">
        <v>103</v>
      </c>
      <c r="G104" s="2">
        <v>276040</v>
      </c>
      <c r="H104" s="2">
        <v>3494</v>
      </c>
      <c r="I104" s="5">
        <f t="shared" si="1"/>
        <v>279534</v>
      </c>
      <c r="J104" s="3"/>
      <c r="L104" s="3"/>
    </row>
    <row r="105" spans="1:12" x14ac:dyDescent="0.25">
      <c r="A105" s="1" t="s">
        <v>97</v>
      </c>
      <c r="B105" s="1" t="s">
        <v>97</v>
      </c>
      <c r="C105" s="1" t="s">
        <v>262</v>
      </c>
      <c r="D105" s="1" t="s">
        <v>278</v>
      </c>
      <c r="E105" s="1" t="s">
        <v>258</v>
      </c>
      <c r="F105" s="1">
        <v>104</v>
      </c>
      <c r="G105" s="2">
        <v>15396</v>
      </c>
      <c r="H105" s="2">
        <v>7622</v>
      </c>
      <c r="I105" s="5">
        <f t="shared" si="1"/>
        <v>23018</v>
      </c>
      <c r="J105" s="3"/>
      <c r="L105" s="3"/>
    </row>
    <row r="106" spans="1:12" x14ac:dyDescent="0.25">
      <c r="A106" s="1" t="s">
        <v>98</v>
      </c>
      <c r="B106" s="1" t="s">
        <v>98</v>
      </c>
      <c r="C106" s="1" t="s">
        <v>256</v>
      </c>
      <c r="D106" s="1" t="s">
        <v>257</v>
      </c>
      <c r="E106" s="1" t="s">
        <v>258</v>
      </c>
      <c r="F106" s="1">
        <v>105</v>
      </c>
      <c r="G106" s="2">
        <v>1176952380</v>
      </c>
      <c r="H106" s="2">
        <v>43609354</v>
      </c>
      <c r="I106" s="5">
        <f t="shared" si="1"/>
        <v>1220561734</v>
      </c>
      <c r="J106" s="3"/>
      <c r="L106" s="3"/>
    </row>
    <row r="107" spans="1:12" x14ac:dyDescent="0.25">
      <c r="A107" s="1" t="s">
        <v>99</v>
      </c>
      <c r="B107" s="1" t="s">
        <v>99</v>
      </c>
      <c r="C107" s="1" t="s">
        <v>256</v>
      </c>
      <c r="D107" s="1" t="s">
        <v>276</v>
      </c>
      <c r="E107" s="1" t="s">
        <v>258</v>
      </c>
      <c r="F107" s="1">
        <v>106</v>
      </c>
      <c r="G107" s="2">
        <v>211811279</v>
      </c>
      <c r="H107" s="2">
        <v>30554430</v>
      </c>
      <c r="I107" s="5">
        <f t="shared" si="1"/>
        <v>242365709</v>
      </c>
      <c r="J107" s="3"/>
      <c r="L107" s="3"/>
    </row>
    <row r="108" spans="1:12" x14ac:dyDescent="0.25">
      <c r="A108" s="1" t="s">
        <v>300</v>
      </c>
      <c r="B108" s="1" t="s">
        <v>247</v>
      </c>
      <c r="C108" s="1" t="s">
        <v>256</v>
      </c>
      <c r="D108" s="1" t="s">
        <v>257</v>
      </c>
      <c r="E108" s="1" t="s">
        <v>258</v>
      </c>
      <c r="F108" s="1">
        <v>107</v>
      </c>
      <c r="G108" s="2">
        <v>51524523</v>
      </c>
      <c r="H108" s="2">
        <v>23734151</v>
      </c>
      <c r="I108" s="5">
        <f t="shared" si="1"/>
        <v>75258674</v>
      </c>
      <c r="J108" s="3"/>
      <c r="L108" s="3"/>
    </row>
    <row r="109" spans="1:12" x14ac:dyDescent="0.25">
      <c r="A109" s="1" t="s">
        <v>100</v>
      </c>
      <c r="B109" s="1" t="s">
        <v>100</v>
      </c>
      <c r="C109" s="1" t="s">
        <v>256</v>
      </c>
      <c r="D109" s="1" t="s">
        <v>270</v>
      </c>
      <c r="E109" s="1" t="s">
        <v>258</v>
      </c>
      <c r="F109" s="1">
        <v>108</v>
      </c>
      <c r="G109" s="2">
        <v>30558919</v>
      </c>
      <c r="H109" s="2">
        <v>2282108</v>
      </c>
      <c r="I109" s="5">
        <f t="shared" si="1"/>
        <v>32841027</v>
      </c>
      <c r="J109" s="3"/>
      <c r="L109" s="3"/>
    </row>
    <row r="110" spans="1:12" x14ac:dyDescent="0.25">
      <c r="A110" s="1" t="s">
        <v>101</v>
      </c>
      <c r="B110" s="1" t="s">
        <v>101</v>
      </c>
      <c r="C110" s="1" t="s">
        <v>259</v>
      </c>
      <c r="D110" s="1" t="s">
        <v>281</v>
      </c>
      <c r="E110" s="1" t="s">
        <v>261</v>
      </c>
      <c r="F110" s="1">
        <v>109</v>
      </c>
      <c r="G110" s="2">
        <v>4413081</v>
      </c>
      <c r="H110" s="2">
        <v>5359</v>
      </c>
      <c r="I110" s="5">
        <f t="shared" si="1"/>
        <v>4418440</v>
      </c>
      <c r="J110" s="3"/>
      <c r="L110" s="3"/>
    </row>
    <row r="111" spans="1:12" x14ac:dyDescent="0.25">
      <c r="A111" s="1" t="s">
        <v>102</v>
      </c>
      <c r="B111" s="1" t="s">
        <v>102</v>
      </c>
      <c r="C111" s="1" t="s">
        <v>259</v>
      </c>
      <c r="D111" s="1" t="s">
        <v>281</v>
      </c>
      <c r="E111" s="1" t="s">
        <v>261</v>
      </c>
      <c r="F111" s="1">
        <v>110</v>
      </c>
      <c r="G111" s="2">
        <v>79881</v>
      </c>
      <c r="H111" s="2">
        <v>200</v>
      </c>
      <c r="I111" s="5">
        <f t="shared" si="1"/>
        <v>80081</v>
      </c>
      <c r="J111" s="3"/>
      <c r="L111" s="3"/>
    </row>
    <row r="112" spans="1:12" x14ac:dyDescent="0.25">
      <c r="A112" s="1" t="s">
        <v>103</v>
      </c>
      <c r="B112" s="1" t="s">
        <v>103</v>
      </c>
      <c r="C112" s="1" t="s">
        <v>256</v>
      </c>
      <c r="D112" s="1" t="s">
        <v>270</v>
      </c>
      <c r="E112" s="1" t="s">
        <v>258</v>
      </c>
      <c r="F112" s="1">
        <v>111</v>
      </c>
      <c r="G112" s="2">
        <v>6534952</v>
      </c>
      <c r="H112" s="2">
        <v>942308</v>
      </c>
      <c r="I112" s="5">
        <f t="shared" si="1"/>
        <v>7477260</v>
      </c>
      <c r="J112" s="3"/>
      <c r="L112" s="3"/>
    </row>
    <row r="113" spans="1:12" x14ac:dyDescent="0.25">
      <c r="A113" s="1" t="s">
        <v>104</v>
      </c>
      <c r="B113" s="1" t="s">
        <v>104</v>
      </c>
      <c r="C113" s="1" t="s">
        <v>259</v>
      </c>
      <c r="D113" s="1" t="s">
        <v>260</v>
      </c>
      <c r="E113" s="1" t="s">
        <v>261</v>
      </c>
      <c r="F113" s="1">
        <v>112</v>
      </c>
      <c r="G113" s="2">
        <v>50658122</v>
      </c>
      <c r="H113" s="2">
        <v>9332704</v>
      </c>
      <c r="I113" s="5">
        <f t="shared" si="1"/>
        <v>59990826</v>
      </c>
      <c r="J113" s="3"/>
      <c r="L113" s="3"/>
    </row>
    <row r="114" spans="1:12" x14ac:dyDescent="0.25">
      <c r="A114" s="1" t="s">
        <v>105</v>
      </c>
      <c r="B114" s="1" t="s">
        <v>105</v>
      </c>
      <c r="C114" s="1" t="s">
        <v>267</v>
      </c>
      <c r="D114" s="1" t="s">
        <v>268</v>
      </c>
      <c r="E114" s="1" t="s">
        <v>258</v>
      </c>
      <c r="F114" s="1">
        <v>113</v>
      </c>
      <c r="G114" s="2">
        <v>2266828</v>
      </c>
      <c r="H114" s="2">
        <v>408570</v>
      </c>
      <c r="I114" s="5">
        <f t="shared" si="1"/>
        <v>2675398</v>
      </c>
      <c r="J114" s="3"/>
      <c r="L114" s="3"/>
    </row>
    <row r="115" spans="1:12" x14ac:dyDescent="0.25">
      <c r="A115" s="1" t="s">
        <v>106</v>
      </c>
      <c r="B115" s="1" t="s">
        <v>106</v>
      </c>
      <c r="C115" s="1" t="s">
        <v>256</v>
      </c>
      <c r="D115" s="1" t="s">
        <v>257</v>
      </c>
      <c r="E115" s="1" t="s">
        <v>258</v>
      </c>
      <c r="F115" s="1">
        <v>114</v>
      </c>
      <c r="G115" s="2">
        <v>7304765</v>
      </c>
      <c r="H115" s="2">
        <v>9495009</v>
      </c>
      <c r="I115" s="5">
        <f t="shared" si="1"/>
        <v>16799774</v>
      </c>
      <c r="J115" s="3"/>
      <c r="L115" s="3"/>
    </row>
    <row r="116" spans="1:12" x14ac:dyDescent="0.25">
      <c r="A116" s="1" t="s">
        <v>107</v>
      </c>
      <c r="B116" s="1" t="s">
        <v>107</v>
      </c>
      <c r="C116" s="1" t="s">
        <v>256</v>
      </c>
      <c r="D116" s="1" t="s">
        <v>280</v>
      </c>
      <c r="E116" s="1" t="s">
        <v>261</v>
      </c>
      <c r="F116" s="1">
        <v>115</v>
      </c>
      <c r="G116" s="2">
        <v>119652135</v>
      </c>
      <c r="H116" s="2">
        <v>4542234</v>
      </c>
      <c r="I116" s="5">
        <f t="shared" si="1"/>
        <v>124194369</v>
      </c>
      <c r="J116" s="3"/>
      <c r="L116" s="3"/>
    </row>
    <row r="117" spans="1:12" x14ac:dyDescent="0.25">
      <c r="A117" s="1" t="s">
        <v>108</v>
      </c>
      <c r="B117" s="1" t="s">
        <v>108</v>
      </c>
      <c r="C117" s="1" t="s">
        <v>259</v>
      </c>
      <c r="D117" s="1" t="s">
        <v>281</v>
      </c>
      <c r="E117" s="1" t="s">
        <v>261</v>
      </c>
      <c r="F117" s="1">
        <v>116</v>
      </c>
      <c r="G117" s="2">
        <v>93284</v>
      </c>
      <c r="H117" s="2"/>
      <c r="I117" s="5">
        <f t="shared" si="1"/>
        <v>93284</v>
      </c>
      <c r="J117" s="3"/>
      <c r="L117" s="3"/>
    </row>
    <row r="118" spans="1:12" x14ac:dyDescent="0.25">
      <c r="A118" s="1" t="s">
        <v>109</v>
      </c>
      <c r="B118" s="1" t="s">
        <v>109</v>
      </c>
      <c r="C118" s="1" t="s">
        <v>267</v>
      </c>
      <c r="D118" s="1" t="s">
        <v>279</v>
      </c>
      <c r="E118" s="1" t="s">
        <v>258</v>
      </c>
      <c r="F118" s="1">
        <v>117</v>
      </c>
      <c r="H118" s="2"/>
      <c r="I118" s="5">
        <f t="shared" si="1"/>
        <v>0</v>
      </c>
      <c r="J118" s="3"/>
      <c r="L118" s="3"/>
    </row>
    <row r="119" spans="1:12" x14ac:dyDescent="0.25">
      <c r="A119" s="1" t="s">
        <v>110</v>
      </c>
      <c r="B119" s="1" t="s">
        <v>110</v>
      </c>
      <c r="C119" s="1" t="s">
        <v>256</v>
      </c>
      <c r="D119" s="1" t="s">
        <v>270</v>
      </c>
      <c r="E119" s="1" t="s">
        <v>258</v>
      </c>
      <c r="F119" s="1">
        <v>118</v>
      </c>
      <c r="G119" s="2">
        <v>4949897</v>
      </c>
      <c r="H119" s="2">
        <v>2559391</v>
      </c>
      <c r="I119" s="5">
        <f t="shared" si="1"/>
        <v>7509288</v>
      </c>
      <c r="J119" s="3"/>
      <c r="L119" s="3"/>
    </row>
    <row r="120" spans="1:12" x14ac:dyDescent="0.25">
      <c r="A120" s="1" t="s">
        <v>111</v>
      </c>
      <c r="B120" s="1" t="s">
        <v>111</v>
      </c>
      <c r="C120" s="1" t="s">
        <v>256</v>
      </c>
      <c r="D120" s="1" t="s">
        <v>283</v>
      </c>
      <c r="E120" s="1" t="s">
        <v>258</v>
      </c>
      <c r="F120" s="1">
        <v>119</v>
      </c>
      <c r="G120" s="2">
        <v>13945002</v>
      </c>
      <c r="H120" s="2">
        <v>1165625</v>
      </c>
      <c r="I120" s="5">
        <f t="shared" si="1"/>
        <v>15110627</v>
      </c>
      <c r="J120" s="3"/>
      <c r="L120" s="3"/>
    </row>
    <row r="121" spans="1:12" x14ac:dyDescent="0.25">
      <c r="A121" s="1" t="s">
        <v>112</v>
      </c>
      <c r="B121" s="1" t="s">
        <v>112</v>
      </c>
      <c r="C121" s="1" t="s">
        <v>262</v>
      </c>
      <c r="D121" s="1" t="s">
        <v>278</v>
      </c>
      <c r="E121" s="1" t="s">
        <v>258</v>
      </c>
      <c r="F121" s="1">
        <v>120</v>
      </c>
      <c r="G121" s="2">
        <v>28698408</v>
      </c>
      <c r="H121" s="2">
        <v>14183548</v>
      </c>
      <c r="I121" s="5">
        <f t="shared" si="1"/>
        <v>42881956</v>
      </c>
      <c r="J121" s="3"/>
      <c r="L121" s="3"/>
    </row>
    <row r="122" spans="1:12" x14ac:dyDescent="0.25">
      <c r="A122" s="1" t="s">
        <v>113</v>
      </c>
      <c r="B122" s="1" t="s">
        <v>113</v>
      </c>
      <c r="C122" s="1" t="s">
        <v>264</v>
      </c>
      <c r="D122" s="1" t="s">
        <v>284</v>
      </c>
      <c r="E122" s="1" t="s">
        <v>258</v>
      </c>
      <c r="F122" s="1">
        <v>121</v>
      </c>
      <c r="G122" s="2">
        <v>41181</v>
      </c>
      <c r="H122" s="2"/>
      <c r="I122" s="5">
        <f t="shared" si="1"/>
        <v>41181</v>
      </c>
      <c r="J122" s="3"/>
      <c r="L122" s="3"/>
    </row>
    <row r="123" spans="1:12" x14ac:dyDescent="0.25">
      <c r="A123" s="1" t="s">
        <v>114</v>
      </c>
      <c r="B123" s="1" t="s">
        <v>114</v>
      </c>
      <c r="C123" s="1" t="s">
        <v>256</v>
      </c>
      <c r="D123" s="1" t="s">
        <v>280</v>
      </c>
      <c r="E123" s="1" t="s">
        <v>258</v>
      </c>
      <c r="F123" s="1">
        <v>122</v>
      </c>
      <c r="G123" s="2">
        <v>14694</v>
      </c>
      <c r="H123" s="2">
        <v>94</v>
      </c>
      <c r="I123" s="5">
        <f t="shared" si="1"/>
        <v>14788</v>
      </c>
      <c r="J123" s="3"/>
      <c r="L123" s="3"/>
    </row>
    <row r="124" spans="1:12" x14ac:dyDescent="0.25">
      <c r="A124" s="1" t="s">
        <v>115</v>
      </c>
      <c r="B124" s="1" t="s">
        <v>115</v>
      </c>
      <c r="C124" s="1" t="s">
        <v>256</v>
      </c>
      <c r="D124" s="1" t="s">
        <v>270</v>
      </c>
      <c r="E124" s="1" t="s">
        <v>258</v>
      </c>
      <c r="F124" s="1">
        <v>123</v>
      </c>
      <c r="G124" s="2">
        <v>3158674</v>
      </c>
      <c r="H124" s="2"/>
      <c r="I124" s="5">
        <f t="shared" si="1"/>
        <v>3158674</v>
      </c>
      <c r="J124" s="3"/>
      <c r="L124" s="3"/>
    </row>
    <row r="125" spans="1:12" x14ac:dyDescent="0.25">
      <c r="A125" s="1" t="s">
        <v>116</v>
      </c>
      <c r="B125" s="1" t="s">
        <v>116</v>
      </c>
      <c r="C125" s="1" t="s">
        <v>256</v>
      </c>
      <c r="D125" s="1" t="s">
        <v>283</v>
      </c>
      <c r="E125" s="1" t="s">
        <v>258</v>
      </c>
      <c r="F125" s="1">
        <v>124</v>
      </c>
      <c r="G125" s="2">
        <v>2983253</v>
      </c>
      <c r="H125" s="2">
        <v>2348142</v>
      </c>
      <c r="I125" s="5">
        <f t="shared" si="1"/>
        <v>5331395</v>
      </c>
      <c r="J125" s="3"/>
      <c r="L125" s="3"/>
    </row>
    <row r="126" spans="1:12" x14ac:dyDescent="0.25">
      <c r="A126" s="1" t="s">
        <v>117</v>
      </c>
      <c r="B126" s="1" t="s">
        <v>117</v>
      </c>
      <c r="C126" s="1" t="s">
        <v>256</v>
      </c>
      <c r="D126" s="1" t="s">
        <v>276</v>
      </c>
      <c r="E126" s="1" t="s">
        <v>258</v>
      </c>
      <c r="F126" s="1">
        <v>125</v>
      </c>
      <c r="G126" s="2">
        <v>4399567</v>
      </c>
      <c r="H126" s="2">
        <v>2262371</v>
      </c>
      <c r="I126" s="5">
        <f t="shared" si="1"/>
        <v>6661938</v>
      </c>
      <c r="J126" s="3"/>
      <c r="L126" s="3"/>
    </row>
    <row r="127" spans="1:12" x14ac:dyDescent="0.25">
      <c r="A127" s="1" t="s">
        <v>118</v>
      </c>
      <c r="B127" s="1" t="s">
        <v>118</v>
      </c>
      <c r="C127" s="1" t="s">
        <v>259</v>
      </c>
      <c r="D127" s="1" t="s">
        <v>281</v>
      </c>
      <c r="E127" s="1" t="s">
        <v>261</v>
      </c>
      <c r="F127" s="1">
        <v>126</v>
      </c>
      <c r="G127" s="2">
        <v>1956982</v>
      </c>
      <c r="H127" s="2"/>
      <c r="I127" s="5">
        <f t="shared" si="1"/>
        <v>1956982</v>
      </c>
      <c r="J127" s="3"/>
      <c r="L127" s="3"/>
    </row>
    <row r="128" spans="1:12" x14ac:dyDescent="0.25">
      <c r="A128" s="1" t="s">
        <v>119</v>
      </c>
      <c r="B128" s="1" t="s">
        <v>119</v>
      </c>
      <c r="C128" s="1" t="s">
        <v>256</v>
      </c>
      <c r="D128" s="1" t="s">
        <v>270</v>
      </c>
      <c r="E128" s="1" t="s">
        <v>258</v>
      </c>
      <c r="F128" s="1">
        <v>127</v>
      </c>
      <c r="G128" s="2">
        <v>2902416</v>
      </c>
      <c r="H128" s="2">
        <v>1961515</v>
      </c>
      <c r="I128" s="5">
        <f t="shared" si="1"/>
        <v>4863931</v>
      </c>
      <c r="J128" s="3"/>
      <c r="L128" s="3"/>
    </row>
    <row r="129" spans="1:12" x14ac:dyDescent="0.25">
      <c r="A129" s="1" t="s">
        <v>120</v>
      </c>
      <c r="B129" s="1" t="s">
        <v>120</v>
      </c>
      <c r="C129" s="1" t="s">
        <v>262</v>
      </c>
      <c r="D129" s="1" t="s">
        <v>275</v>
      </c>
      <c r="E129" s="1" t="s">
        <v>258</v>
      </c>
      <c r="F129" s="1">
        <v>128</v>
      </c>
      <c r="G129" s="2">
        <v>546583</v>
      </c>
      <c r="H129" s="2">
        <v>1443906</v>
      </c>
      <c r="I129" s="5">
        <f t="shared" si="1"/>
        <v>1990489</v>
      </c>
      <c r="J129" s="3"/>
      <c r="L129" s="3"/>
    </row>
    <row r="130" spans="1:12" x14ac:dyDescent="0.25">
      <c r="A130" s="1" t="s">
        <v>121</v>
      </c>
      <c r="B130" s="1" t="s">
        <v>121</v>
      </c>
      <c r="C130" s="1" t="s">
        <v>262</v>
      </c>
      <c r="D130" s="1" t="s">
        <v>274</v>
      </c>
      <c r="E130" s="1" t="s">
        <v>258</v>
      </c>
      <c r="F130" s="1">
        <v>129</v>
      </c>
      <c r="G130" s="2">
        <v>4026242</v>
      </c>
      <c r="H130" s="2">
        <v>79747</v>
      </c>
      <c r="I130" s="5">
        <f t="shared" si="1"/>
        <v>4105989</v>
      </c>
      <c r="J130" s="3"/>
      <c r="L130" s="3"/>
    </row>
    <row r="131" spans="1:12" x14ac:dyDescent="0.25">
      <c r="A131" s="1" t="s">
        <v>122</v>
      </c>
      <c r="B131" s="1" t="s">
        <v>122</v>
      </c>
      <c r="C131" s="1" t="s">
        <v>262</v>
      </c>
      <c r="D131" s="1" t="s">
        <v>263</v>
      </c>
      <c r="E131" s="1" t="s">
        <v>258</v>
      </c>
      <c r="F131" s="1">
        <v>130</v>
      </c>
      <c r="G131" s="2">
        <v>5797817</v>
      </c>
      <c r="H131" s="2">
        <v>228573</v>
      </c>
      <c r="I131" s="5">
        <f t="shared" si="1"/>
        <v>6026390</v>
      </c>
      <c r="J131" s="3"/>
      <c r="L131" s="3"/>
    </row>
    <row r="132" spans="1:12" x14ac:dyDescent="0.25">
      <c r="A132" s="1" t="s">
        <v>123</v>
      </c>
      <c r="B132" s="1" t="s">
        <v>123</v>
      </c>
      <c r="C132" s="1" t="s">
        <v>259</v>
      </c>
      <c r="D132" s="1" t="s">
        <v>272</v>
      </c>
      <c r="E132" s="1" t="s">
        <v>261</v>
      </c>
      <c r="F132" s="1">
        <v>131</v>
      </c>
      <c r="G132" s="2">
        <v>1</v>
      </c>
      <c r="H132" s="2">
        <v>35004</v>
      </c>
      <c r="I132" s="5">
        <f t="shared" si="1"/>
        <v>35005</v>
      </c>
      <c r="J132" s="3"/>
      <c r="L132" s="3"/>
    </row>
    <row r="133" spans="1:12" x14ac:dyDescent="0.25">
      <c r="A133" s="1" t="s">
        <v>124</v>
      </c>
      <c r="B133" s="1" t="s">
        <v>124</v>
      </c>
      <c r="C133" s="1" t="s">
        <v>259</v>
      </c>
      <c r="D133" s="1" t="s">
        <v>281</v>
      </c>
      <c r="E133" s="1" t="s">
        <v>261</v>
      </c>
      <c r="F133" s="1">
        <v>132</v>
      </c>
      <c r="G133" s="2">
        <v>2977828</v>
      </c>
      <c r="H133" s="2"/>
      <c r="I133" s="5">
        <f t="shared" ref="I133:I196" si="2">H133+G133</f>
        <v>2977828</v>
      </c>
      <c r="J133" s="3"/>
      <c r="L133" s="3"/>
    </row>
    <row r="134" spans="1:12" x14ac:dyDescent="0.25">
      <c r="A134" s="1" t="s">
        <v>125</v>
      </c>
      <c r="B134" s="1" t="s">
        <v>125</v>
      </c>
      <c r="C134" s="1" t="s">
        <v>259</v>
      </c>
      <c r="D134" s="1" t="s">
        <v>272</v>
      </c>
      <c r="E134" s="1" t="s">
        <v>261</v>
      </c>
      <c r="F134" s="1">
        <v>133</v>
      </c>
      <c r="G134" s="2">
        <v>526100</v>
      </c>
      <c r="H134" s="2">
        <v>3387</v>
      </c>
      <c r="I134" s="5">
        <f t="shared" si="2"/>
        <v>529487</v>
      </c>
      <c r="J134" s="3"/>
      <c r="L134" s="3"/>
    </row>
    <row r="135" spans="1:12" x14ac:dyDescent="0.25">
      <c r="A135" s="1" t="s">
        <v>126</v>
      </c>
      <c r="B135" s="1" t="s">
        <v>126</v>
      </c>
      <c r="C135" s="1" t="s">
        <v>262</v>
      </c>
      <c r="D135" s="1" t="s">
        <v>263</v>
      </c>
      <c r="E135" s="1" t="s">
        <v>258</v>
      </c>
      <c r="F135" s="1">
        <v>134</v>
      </c>
      <c r="G135" s="2">
        <v>4</v>
      </c>
      <c r="H135" s="2"/>
      <c r="I135" s="5">
        <f t="shared" si="2"/>
        <v>4</v>
      </c>
      <c r="J135" s="3"/>
      <c r="L135" s="3"/>
    </row>
    <row r="136" spans="1:12" x14ac:dyDescent="0.25">
      <c r="A136" s="1" t="s">
        <v>301</v>
      </c>
      <c r="B136" s="1" t="s">
        <v>285</v>
      </c>
      <c r="C136" s="1" t="s">
        <v>256</v>
      </c>
      <c r="D136" s="1" t="s">
        <v>280</v>
      </c>
      <c r="E136" s="1" t="s">
        <v>258</v>
      </c>
      <c r="F136" s="1">
        <v>135</v>
      </c>
      <c r="G136" s="2">
        <v>372443</v>
      </c>
      <c r="H136" s="2"/>
      <c r="I136" s="5">
        <f t="shared" si="2"/>
        <v>372443</v>
      </c>
      <c r="J136" s="3"/>
      <c r="L136" s="3"/>
    </row>
    <row r="137" spans="1:12" x14ac:dyDescent="0.25">
      <c r="A137" s="1" t="s">
        <v>127</v>
      </c>
      <c r="B137" s="1" t="s">
        <v>127</v>
      </c>
      <c r="C137" s="1" t="s">
        <v>262</v>
      </c>
      <c r="D137" s="1" t="s">
        <v>278</v>
      </c>
      <c r="E137" s="1" t="s">
        <v>258</v>
      </c>
      <c r="F137" s="1">
        <v>136</v>
      </c>
      <c r="G137" s="2">
        <v>15337234</v>
      </c>
      <c r="H137" s="2">
        <v>6781131</v>
      </c>
      <c r="I137" s="5">
        <f t="shared" si="2"/>
        <v>22118365</v>
      </c>
      <c r="J137" s="3"/>
      <c r="L137" s="3"/>
    </row>
    <row r="138" spans="1:12" x14ac:dyDescent="0.25">
      <c r="A138" s="1" t="s">
        <v>128</v>
      </c>
      <c r="B138" s="1" t="s">
        <v>128</v>
      </c>
      <c r="C138" s="1" t="s">
        <v>259</v>
      </c>
      <c r="D138" s="1" t="s">
        <v>260</v>
      </c>
      <c r="E138" s="1" t="s">
        <v>261</v>
      </c>
      <c r="F138" s="1">
        <v>137</v>
      </c>
      <c r="G138" s="2">
        <v>169993</v>
      </c>
      <c r="H138" s="2">
        <v>94558</v>
      </c>
      <c r="I138" s="5">
        <f t="shared" si="2"/>
        <v>264551</v>
      </c>
      <c r="J138" s="3"/>
      <c r="L138" s="3"/>
    </row>
    <row r="139" spans="1:12" x14ac:dyDescent="0.25">
      <c r="A139" s="1" t="s">
        <v>129</v>
      </c>
      <c r="B139" s="1" t="s">
        <v>129</v>
      </c>
      <c r="C139" s="1" t="s">
        <v>262</v>
      </c>
      <c r="D139" s="1" t="s">
        <v>278</v>
      </c>
      <c r="E139" s="1" t="s">
        <v>258</v>
      </c>
      <c r="F139" s="1">
        <v>138</v>
      </c>
      <c r="G139" s="2">
        <v>10361896</v>
      </c>
      <c r="H139" s="2">
        <v>5524431</v>
      </c>
      <c r="I139" s="5">
        <f t="shared" si="2"/>
        <v>15886327</v>
      </c>
      <c r="J139" s="3"/>
      <c r="L139" s="3"/>
    </row>
    <row r="140" spans="1:12" x14ac:dyDescent="0.25">
      <c r="A140" s="1" t="s">
        <v>130</v>
      </c>
      <c r="B140" s="1" t="s">
        <v>130</v>
      </c>
      <c r="C140" s="1" t="s">
        <v>256</v>
      </c>
      <c r="D140" s="1" t="s">
        <v>276</v>
      </c>
      <c r="E140" s="1" t="s">
        <v>258</v>
      </c>
      <c r="F140" s="1">
        <v>139</v>
      </c>
      <c r="G140" s="2">
        <v>28188036</v>
      </c>
      <c r="H140" s="2">
        <v>550806</v>
      </c>
      <c r="I140" s="5">
        <f t="shared" si="2"/>
        <v>28738842</v>
      </c>
      <c r="J140" s="3"/>
      <c r="L140" s="3"/>
    </row>
    <row r="141" spans="1:12" x14ac:dyDescent="0.25">
      <c r="A141" s="1" t="s">
        <v>131</v>
      </c>
      <c r="B141" s="1" t="s">
        <v>131</v>
      </c>
      <c r="C141" s="1" t="s">
        <v>256</v>
      </c>
      <c r="D141" s="1" t="s">
        <v>257</v>
      </c>
      <c r="E141" s="1" t="s">
        <v>258</v>
      </c>
      <c r="F141" s="1">
        <v>140</v>
      </c>
      <c r="G141" s="2">
        <v>113371</v>
      </c>
      <c r="H141" s="2"/>
      <c r="I141" s="5">
        <f t="shared" si="2"/>
        <v>113371</v>
      </c>
      <c r="J141" s="3"/>
      <c r="L141" s="3"/>
    </row>
    <row r="142" spans="1:12" x14ac:dyDescent="0.25">
      <c r="A142" s="1" t="s">
        <v>132</v>
      </c>
      <c r="B142" s="1" t="s">
        <v>132</v>
      </c>
      <c r="C142" s="1" t="s">
        <v>262</v>
      </c>
      <c r="D142" s="1" t="s">
        <v>274</v>
      </c>
      <c r="E142" s="1" t="s">
        <v>258</v>
      </c>
      <c r="F142" s="1">
        <v>141</v>
      </c>
      <c r="G142" s="2">
        <v>14211129</v>
      </c>
      <c r="H142" s="2">
        <v>146454</v>
      </c>
      <c r="I142" s="5">
        <f t="shared" si="2"/>
        <v>14357583</v>
      </c>
      <c r="J142" s="3"/>
      <c r="L142" s="3"/>
    </row>
    <row r="143" spans="1:12" x14ac:dyDescent="0.25">
      <c r="A143" s="1" t="s">
        <v>133</v>
      </c>
      <c r="B143" s="1" t="s">
        <v>133</v>
      </c>
      <c r="C143" s="1" t="s">
        <v>259</v>
      </c>
      <c r="D143" s="1" t="s">
        <v>260</v>
      </c>
      <c r="E143" s="1" t="s">
        <v>261</v>
      </c>
      <c r="F143" s="1">
        <v>142</v>
      </c>
      <c r="G143" s="2">
        <v>403334</v>
      </c>
      <c r="H143" s="2"/>
      <c r="I143" s="5">
        <f t="shared" si="2"/>
        <v>403334</v>
      </c>
      <c r="J143" s="3"/>
      <c r="L143" s="3"/>
    </row>
    <row r="144" spans="1:12" x14ac:dyDescent="0.25">
      <c r="A144" s="1" t="s">
        <v>134</v>
      </c>
      <c r="B144" s="1" t="s">
        <v>134</v>
      </c>
      <c r="C144" s="1" t="s">
        <v>264</v>
      </c>
      <c r="D144" s="1" t="s">
        <v>284</v>
      </c>
      <c r="E144" s="1" t="s">
        <v>258</v>
      </c>
      <c r="F144" s="1">
        <v>143</v>
      </c>
      <c r="G144" s="2">
        <v>15051</v>
      </c>
      <c r="H144" s="2"/>
      <c r="I144" s="5">
        <f t="shared" si="2"/>
        <v>15051</v>
      </c>
      <c r="J144" s="3"/>
      <c r="L144" s="3"/>
    </row>
    <row r="145" spans="1:12" x14ac:dyDescent="0.25">
      <c r="A145" s="1" t="s">
        <v>135</v>
      </c>
      <c r="B145" s="1" t="s">
        <v>135</v>
      </c>
      <c r="C145" s="1" t="s">
        <v>267</v>
      </c>
      <c r="D145" s="1" t="s">
        <v>268</v>
      </c>
      <c r="E145" s="1" t="s">
        <v>258</v>
      </c>
      <c r="F145" s="1">
        <v>144</v>
      </c>
      <c r="G145" s="2">
        <v>357613</v>
      </c>
      <c r="H145" s="2">
        <v>10167</v>
      </c>
      <c r="I145" s="5">
        <f t="shared" si="2"/>
        <v>367780</v>
      </c>
      <c r="J145" s="3"/>
      <c r="L145" s="3"/>
    </row>
    <row r="146" spans="1:12" x14ac:dyDescent="0.25">
      <c r="A146" s="1" t="s">
        <v>136</v>
      </c>
      <c r="B146" s="1" t="s">
        <v>136</v>
      </c>
      <c r="C146" s="1" t="s">
        <v>262</v>
      </c>
      <c r="D146" s="1" t="s">
        <v>274</v>
      </c>
      <c r="E146" s="1" t="s">
        <v>258</v>
      </c>
      <c r="F146" s="1">
        <v>145</v>
      </c>
      <c r="G146" s="2">
        <v>3640712</v>
      </c>
      <c r="H146" s="2">
        <v>72814</v>
      </c>
      <c r="I146" s="5">
        <f t="shared" si="2"/>
        <v>3713526</v>
      </c>
      <c r="J146" s="3"/>
      <c r="L146" s="3"/>
    </row>
    <row r="147" spans="1:12" x14ac:dyDescent="0.25">
      <c r="A147" s="1" t="s">
        <v>137</v>
      </c>
      <c r="B147" s="1" t="s">
        <v>137</v>
      </c>
      <c r="C147" s="1" t="s">
        <v>262</v>
      </c>
      <c r="D147" s="1" t="s">
        <v>278</v>
      </c>
      <c r="E147" s="1" t="s">
        <v>258</v>
      </c>
      <c r="F147" s="1">
        <v>146</v>
      </c>
      <c r="G147" s="2">
        <v>919985</v>
      </c>
      <c r="H147" s="2">
        <v>243009</v>
      </c>
      <c r="I147" s="5">
        <f t="shared" si="2"/>
        <v>1162994</v>
      </c>
      <c r="J147" s="3"/>
      <c r="L147" s="3"/>
    </row>
    <row r="148" spans="1:12" x14ac:dyDescent="0.25">
      <c r="A148" s="1" t="s">
        <v>138</v>
      </c>
      <c r="B148" s="1" t="s">
        <v>138</v>
      </c>
      <c r="C148" s="1" t="s">
        <v>262</v>
      </c>
      <c r="D148" s="1" t="s">
        <v>278</v>
      </c>
      <c r="E148" s="1" t="s">
        <v>258</v>
      </c>
      <c r="F148" s="1">
        <v>147</v>
      </c>
      <c r="G148" s="2">
        <v>181217</v>
      </c>
      <c r="H148" s="2">
        <v>4223</v>
      </c>
      <c r="I148" s="5">
        <f t="shared" si="2"/>
        <v>185440</v>
      </c>
      <c r="J148" s="3"/>
      <c r="L148" s="3"/>
    </row>
    <row r="149" spans="1:12" x14ac:dyDescent="0.25">
      <c r="A149" s="1" t="s">
        <v>139</v>
      </c>
      <c r="B149" s="1" t="s">
        <v>139</v>
      </c>
      <c r="C149" s="1" t="s">
        <v>267</v>
      </c>
      <c r="D149" s="1" t="s">
        <v>273</v>
      </c>
      <c r="E149" s="1" t="s">
        <v>258</v>
      </c>
      <c r="F149" s="1">
        <v>148</v>
      </c>
      <c r="G149" s="2">
        <v>82040867</v>
      </c>
      <c r="H149" s="2">
        <v>37733978</v>
      </c>
      <c r="I149" s="5">
        <f t="shared" si="2"/>
        <v>119774845</v>
      </c>
      <c r="J149" s="3"/>
      <c r="L149" s="3"/>
    </row>
    <row r="150" spans="1:12" x14ac:dyDescent="0.25">
      <c r="A150" s="1" t="s">
        <v>140</v>
      </c>
      <c r="B150" s="1" t="s">
        <v>140</v>
      </c>
      <c r="C150" s="1" t="s">
        <v>264</v>
      </c>
      <c r="D150" s="1" t="s">
        <v>284</v>
      </c>
      <c r="E150" s="1" t="s">
        <v>258</v>
      </c>
      <c r="F150" s="1">
        <v>149</v>
      </c>
      <c r="G150" s="2">
        <v>66817</v>
      </c>
      <c r="H150" s="2">
        <v>132</v>
      </c>
      <c r="I150" s="5">
        <f t="shared" si="2"/>
        <v>66949</v>
      </c>
      <c r="J150" s="3"/>
      <c r="L150" s="3"/>
    </row>
    <row r="151" spans="1:12" x14ac:dyDescent="0.25">
      <c r="A151" s="1" t="s">
        <v>141</v>
      </c>
      <c r="B151" s="1" t="s">
        <v>141</v>
      </c>
      <c r="C151" s="1" t="s">
        <v>267</v>
      </c>
      <c r="D151" s="1" t="s">
        <v>279</v>
      </c>
      <c r="E151" s="1" t="s">
        <v>261</v>
      </c>
      <c r="F151" s="1">
        <v>150</v>
      </c>
      <c r="G151" s="2">
        <v>40</v>
      </c>
      <c r="H151" s="2"/>
      <c r="I151" s="5">
        <f t="shared" si="2"/>
        <v>40</v>
      </c>
      <c r="J151" s="3"/>
      <c r="L151" s="3"/>
    </row>
    <row r="152" spans="1:12" x14ac:dyDescent="0.25">
      <c r="A152" s="1" t="s">
        <v>302</v>
      </c>
      <c r="B152" s="1" t="s">
        <v>248</v>
      </c>
      <c r="C152" s="1" t="s">
        <v>259</v>
      </c>
      <c r="D152" s="1" t="s">
        <v>277</v>
      </c>
      <c r="E152" s="1" t="s">
        <v>261</v>
      </c>
      <c r="F152" s="1">
        <v>151</v>
      </c>
      <c r="G152" s="2">
        <v>3454848</v>
      </c>
      <c r="H152" s="2">
        <v>2986</v>
      </c>
      <c r="I152" s="5">
        <f t="shared" si="2"/>
        <v>3457834</v>
      </c>
      <c r="J152" s="3"/>
      <c r="L152" s="3"/>
    </row>
    <row r="153" spans="1:12" x14ac:dyDescent="0.25">
      <c r="A153" s="1" t="s">
        <v>142</v>
      </c>
      <c r="B153" s="1" t="s">
        <v>142</v>
      </c>
      <c r="C153" s="1" t="s">
        <v>259</v>
      </c>
      <c r="D153" s="1" t="s">
        <v>272</v>
      </c>
      <c r="E153" s="1" t="s">
        <v>261</v>
      </c>
      <c r="F153" s="1">
        <v>152</v>
      </c>
      <c r="G153" s="2">
        <v>22164</v>
      </c>
      <c r="H153" s="2">
        <v>4715</v>
      </c>
      <c r="I153" s="5">
        <f t="shared" si="2"/>
        <v>26879</v>
      </c>
      <c r="J153" s="3"/>
      <c r="L153" s="3"/>
    </row>
    <row r="154" spans="1:12" x14ac:dyDescent="0.25">
      <c r="A154" s="1" t="s">
        <v>143</v>
      </c>
      <c r="B154" s="1" t="s">
        <v>143</v>
      </c>
      <c r="C154" s="1" t="s">
        <v>256</v>
      </c>
      <c r="D154" s="1" t="s">
        <v>280</v>
      </c>
      <c r="E154" s="1" t="s">
        <v>258</v>
      </c>
      <c r="F154" s="1">
        <v>153</v>
      </c>
      <c r="G154" s="2">
        <v>1221016</v>
      </c>
      <c r="H154" s="2">
        <v>1151515</v>
      </c>
      <c r="I154" s="5">
        <f t="shared" si="2"/>
        <v>2372531</v>
      </c>
      <c r="J154" s="3"/>
      <c r="L154" s="3"/>
    </row>
    <row r="155" spans="1:12" x14ac:dyDescent="0.25">
      <c r="A155" s="1" t="s">
        <v>144</v>
      </c>
      <c r="B155" s="1" t="s">
        <v>144</v>
      </c>
      <c r="C155" s="1" t="s">
        <v>259</v>
      </c>
      <c r="D155" s="1" t="s">
        <v>260</v>
      </c>
      <c r="E155" s="1" t="s">
        <v>261</v>
      </c>
      <c r="F155" s="1">
        <v>154</v>
      </c>
      <c r="G155" s="2">
        <v>339176</v>
      </c>
      <c r="H155" s="2">
        <v>300330</v>
      </c>
      <c r="I155" s="5">
        <f t="shared" si="2"/>
        <v>639506</v>
      </c>
      <c r="J155" s="3"/>
      <c r="L155" s="3"/>
    </row>
    <row r="156" spans="1:12" x14ac:dyDescent="0.25">
      <c r="A156" s="1" t="s">
        <v>145</v>
      </c>
      <c r="B156" s="1" t="s">
        <v>145</v>
      </c>
      <c r="C156" s="1" t="s">
        <v>267</v>
      </c>
      <c r="D156" s="1" t="s">
        <v>268</v>
      </c>
      <c r="E156" s="1" t="s">
        <v>258</v>
      </c>
      <c r="F156" s="1">
        <v>155</v>
      </c>
      <c r="G156" s="2">
        <v>4420</v>
      </c>
      <c r="H156" s="2">
        <v>2</v>
      </c>
      <c r="I156" s="5">
        <f t="shared" si="2"/>
        <v>4422</v>
      </c>
      <c r="J156" s="3"/>
      <c r="L156" s="3"/>
    </row>
    <row r="157" spans="1:12" x14ac:dyDescent="0.25">
      <c r="A157" s="1" t="s">
        <v>146</v>
      </c>
      <c r="B157" s="1" t="s">
        <v>146</v>
      </c>
      <c r="C157" s="1" t="s">
        <v>262</v>
      </c>
      <c r="D157" s="1" t="s">
        <v>263</v>
      </c>
      <c r="E157" s="1" t="s">
        <v>258</v>
      </c>
      <c r="F157" s="1">
        <v>156</v>
      </c>
      <c r="G157" s="2">
        <v>25695914</v>
      </c>
      <c r="H157" s="2">
        <v>6362880</v>
      </c>
      <c r="I157" s="5">
        <f t="shared" si="2"/>
        <v>32058794</v>
      </c>
      <c r="J157" s="3"/>
      <c r="L157" s="3"/>
    </row>
    <row r="158" spans="1:12" x14ac:dyDescent="0.25">
      <c r="A158" s="1" t="s">
        <v>147</v>
      </c>
      <c r="B158" s="1" t="s">
        <v>147</v>
      </c>
      <c r="C158" s="1" t="s">
        <v>262</v>
      </c>
      <c r="D158" s="1" t="s">
        <v>278</v>
      </c>
      <c r="E158" s="1" t="s">
        <v>258</v>
      </c>
      <c r="F158" s="1">
        <v>157</v>
      </c>
      <c r="G158" s="2">
        <v>22464153</v>
      </c>
      <c r="H158" s="2">
        <v>2357493</v>
      </c>
      <c r="I158" s="5">
        <f t="shared" si="2"/>
        <v>24821646</v>
      </c>
      <c r="J158" s="3"/>
      <c r="L158" s="3"/>
    </row>
    <row r="159" spans="1:12" x14ac:dyDescent="0.25">
      <c r="A159" s="1" t="s">
        <v>148</v>
      </c>
      <c r="B159" s="1" t="s">
        <v>148</v>
      </c>
      <c r="C159" s="1" t="s">
        <v>256</v>
      </c>
      <c r="D159" s="1" t="s">
        <v>276</v>
      </c>
      <c r="E159" s="1" t="s">
        <v>258</v>
      </c>
      <c r="F159" s="1">
        <v>158</v>
      </c>
      <c r="G159" s="2">
        <v>47036774</v>
      </c>
      <c r="H159" s="2">
        <v>4718038</v>
      </c>
      <c r="I159" s="5">
        <f t="shared" si="2"/>
        <v>51754812</v>
      </c>
      <c r="J159" s="3"/>
      <c r="L159" s="3"/>
    </row>
    <row r="160" spans="1:12" x14ac:dyDescent="0.25">
      <c r="A160" s="1" t="s">
        <v>149</v>
      </c>
      <c r="B160" s="1" t="s">
        <v>149</v>
      </c>
      <c r="C160" s="1" t="s">
        <v>262</v>
      </c>
      <c r="D160" s="1" t="s">
        <v>275</v>
      </c>
      <c r="E160" s="1" t="s">
        <v>258</v>
      </c>
      <c r="F160" s="1">
        <v>159</v>
      </c>
      <c r="G160" s="2">
        <v>2142128</v>
      </c>
      <c r="H160" s="2">
        <v>72000</v>
      </c>
      <c r="I160" s="5">
        <f t="shared" si="2"/>
        <v>2214128</v>
      </c>
      <c r="J160" s="3"/>
      <c r="L160" s="3"/>
    </row>
    <row r="161" spans="1:12" x14ac:dyDescent="0.25">
      <c r="A161" s="1" t="s">
        <v>150</v>
      </c>
      <c r="B161" s="1" t="s">
        <v>150</v>
      </c>
      <c r="C161" s="1" t="s">
        <v>264</v>
      </c>
      <c r="D161" s="1" t="s">
        <v>284</v>
      </c>
      <c r="E161" s="1" t="s">
        <v>258</v>
      </c>
      <c r="F161" s="1">
        <v>160</v>
      </c>
      <c r="G161" s="2">
        <v>6182</v>
      </c>
      <c r="H161" s="2"/>
      <c r="I161" s="5">
        <f t="shared" si="2"/>
        <v>6182</v>
      </c>
      <c r="J161" s="3"/>
      <c r="L161" s="3"/>
    </row>
    <row r="162" spans="1:12" x14ac:dyDescent="0.25">
      <c r="A162" s="1" t="s">
        <v>151</v>
      </c>
      <c r="B162" s="1" t="s">
        <v>151</v>
      </c>
      <c r="C162" s="1" t="s">
        <v>267</v>
      </c>
      <c r="D162" s="1" t="s">
        <v>268</v>
      </c>
      <c r="E162" s="1" t="s">
        <v>258</v>
      </c>
      <c r="F162" s="1">
        <v>161</v>
      </c>
      <c r="H162" s="2"/>
      <c r="I162" s="5">
        <f t="shared" si="2"/>
        <v>0</v>
      </c>
      <c r="J162" s="3"/>
      <c r="L162" s="3"/>
    </row>
    <row r="163" spans="1:12" x14ac:dyDescent="0.25">
      <c r="A163" s="1" t="s">
        <v>152</v>
      </c>
      <c r="B163" s="1" t="s">
        <v>152</v>
      </c>
      <c r="C163" s="1" t="s">
        <v>256</v>
      </c>
      <c r="D163" s="1" t="s">
        <v>257</v>
      </c>
      <c r="E163" s="1" t="s">
        <v>258</v>
      </c>
      <c r="F163" s="1">
        <v>162</v>
      </c>
      <c r="G163" s="2">
        <v>14900476</v>
      </c>
      <c r="H163" s="2">
        <v>12437906</v>
      </c>
      <c r="I163" s="5">
        <f t="shared" si="2"/>
        <v>27338382</v>
      </c>
      <c r="J163" s="3"/>
      <c r="L163" s="3"/>
    </row>
    <row r="164" spans="1:12" x14ac:dyDescent="0.25">
      <c r="A164" s="1" t="s">
        <v>153</v>
      </c>
      <c r="B164" s="1" t="s">
        <v>153</v>
      </c>
      <c r="C164" s="1" t="s">
        <v>259</v>
      </c>
      <c r="D164" s="1" t="s">
        <v>281</v>
      </c>
      <c r="E164" s="1" t="s">
        <v>261</v>
      </c>
      <c r="F164" s="1">
        <v>163</v>
      </c>
      <c r="G164" s="2">
        <v>16596696</v>
      </c>
      <c r="H164" s="2"/>
      <c r="I164" s="5">
        <f t="shared" si="2"/>
        <v>16596696</v>
      </c>
      <c r="J164" s="3"/>
      <c r="L164" s="3"/>
    </row>
    <row r="165" spans="1:12" x14ac:dyDescent="0.25">
      <c r="A165" s="1" t="s">
        <v>154</v>
      </c>
      <c r="B165" s="1" t="s">
        <v>154</v>
      </c>
      <c r="C165" s="1" t="s">
        <v>267</v>
      </c>
      <c r="D165" s="1" t="s">
        <v>268</v>
      </c>
      <c r="E165" s="1" t="s">
        <v>258</v>
      </c>
      <c r="F165" s="1">
        <v>164</v>
      </c>
      <c r="G165" s="2">
        <v>201987</v>
      </c>
      <c r="H165" s="2">
        <v>1527</v>
      </c>
      <c r="I165" s="5">
        <f t="shared" si="2"/>
        <v>203514</v>
      </c>
      <c r="J165" s="3"/>
      <c r="L165" s="3"/>
    </row>
    <row r="166" spans="1:12" x14ac:dyDescent="0.25">
      <c r="A166" s="1" t="s">
        <v>155</v>
      </c>
      <c r="B166" s="1" t="s">
        <v>155</v>
      </c>
      <c r="C166" s="1" t="s">
        <v>264</v>
      </c>
      <c r="D166" s="1" t="s">
        <v>282</v>
      </c>
      <c r="E166" s="1" t="s">
        <v>258</v>
      </c>
      <c r="F166" s="1">
        <v>165</v>
      </c>
      <c r="G166" s="2">
        <v>222503</v>
      </c>
      <c r="H166" s="2">
        <v>3255</v>
      </c>
      <c r="I166" s="5">
        <f t="shared" si="2"/>
        <v>225758</v>
      </c>
      <c r="J166" s="3"/>
      <c r="L166" s="3"/>
    </row>
    <row r="167" spans="1:12" x14ac:dyDescent="0.25">
      <c r="A167" s="1" t="s">
        <v>156</v>
      </c>
      <c r="B167" s="1" t="s">
        <v>156</v>
      </c>
      <c r="C167" s="1" t="s">
        <v>264</v>
      </c>
      <c r="D167" s="1" t="s">
        <v>271</v>
      </c>
      <c r="E167" s="1" t="s">
        <v>261</v>
      </c>
      <c r="F167" s="1">
        <v>166</v>
      </c>
      <c r="G167" s="2">
        <v>4107660</v>
      </c>
      <c r="H167" s="2">
        <v>158283</v>
      </c>
      <c r="I167" s="5">
        <f t="shared" si="2"/>
        <v>4265943</v>
      </c>
      <c r="J167" s="3"/>
      <c r="L167" s="3"/>
    </row>
    <row r="168" spans="1:12" x14ac:dyDescent="0.25">
      <c r="A168" s="1" t="s">
        <v>157</v>
      </c>
      <c r="B168" s="1" t="s">
        <v>157</v>
      </c>
      <c r="C168" s="1" t="s">
        <v>267</v>
      </c>
      <c r="D168" s="1" t="s">
        <v>273</v>
      </c>
      <c r="E168" s="1" t="s">
        <v>258</v>
      </c>
      <c r="F168" s="1">
        <v>167</v>
      </c>
      <c r="G168" s="2">
        <v>4148935</v>
      </c>
      <c r="H168" s="2">
        <v>1790708</v>
      </c>
      <c r="I168" s="5">
        <f t="shared" si="2"/>
        <v>5939643</v>
      </c>
      <c r="J168" s="3"/>
      <c r="L168" s="3"/>
    </row>
    <row r="169" spans="1:12" x14ac:dyDescent="0.25">
      <c r="A169" s="1" t="s">
        <v>158</v>
      </c>
      <c r="B169" s="1" t="s">
        <v>158</v>
      </c>
      <c r="C169" s="1" t="s">
        <v>262</v>
      </c>
      <c r="D169" s="1" t="s">
        <v>274</v>
      </c>
      <c r="E169" s="1" t="s">
        <v>258</v>
      </c>
      <c r="F169" s="1">
        <v>168</v>
      </c>
      <c r="G169" s="2">
        <v>16995723</v>
      </c>
      <c r="H169" s="2">
        <v>17958</v>
      </c>
      <c r="I169" s="5">
        <f t="shared" si="2"/>
        <v>17013681</v>
      </c>
      <c r="J169" s="3"/>
      <c r="L169" s="3"/>
    </row>
    <row r="170" spans="1:12" x14ac:dyDescent="0.25">
      <c r="A170" s="1" t="s">
        <v>159</v>
      </c>
      <c r="B170" s="1" t="s">
        <v>159</v>
      </c>
      <c r="C170" s="1" t="s">
        <v>262</v>
      </c>
      <c r="D170" s="1" t="s">
        <v>274</v>
      </c>
      <c r="E170" s="1" t="s">
        <v>258</v>
      </c>
      <c r="F170" s="1">
        <v>169</v>
      </c>
      <c r="G170" s="2">
        <v>161635646</v>
      </c>
      <c r="H170" s="2">
        <v>5927590</v>
      </c>
      <c r="I170" s="5">
        <f t="shared" si="2"/>
        <v>167563236</v>
      </c>
      <c r="J170" s="3"/>
      <c r="L170" s="3"/>
    </row>
    <row r="171" spans="1:12" x14ac:dyDescent="0.25">
      <c r="A171" s="1" t="s">
        <v>160</v>
      </c>
      <c r="B171" s="1" t="s">
        <v>160</v>
      </c>
      <c r="C171" s="1" t="s">
        <v>264</v>
      </c>
      <c r="D171" s="1" t="s">
        <v>265</v>
      </c>
      <c r="E171" s="1" t="s">
        <v>258</v>
      </c>
      <c r="F171" s="1">
        <v>170</v>
      </c>
      <c r="G171" s="2">
        <v>535</v>
      </c>
      <c r="H171" s="2"/>
      <c r="I171" s="5">
        <f t="shared" si="2"/>
        <v>535</v>
      </c>
      <c r="J171" s="3"/>
      <c r="L171" s="3"/>
    </row>
    <row r="172" spans="1:12" x14ac:dyDescent="0.25">
      <c r="A172" s="1" t="s">
        <v>161</v>
      </c>
      <c r="B172" s="1" t="s">
        <v>161</v>
      </c>
      <c r="C172" s="1" t="s">
        <v>264</v>
      </c>
      <c r="D172" s="1" t="s">
        <v>271</v>
      </c>
      <c r="E172" s="1" t="s">
        <v>261</v>
      </c>
      <c r="F172" s="1">
        <v>171</v>
      </c>
      <c r="G172" s="2">
        <v>2162</v>
      </c>
      <c r="H172" s="2"/>
      <c r="I172" s="5">
        <f t="shared" si="2"/>
        <v>2162</v>
      </c>
      <c r="J172" s="3"/>
      <c r="L172" s="3"/>
    </row>
    <row r="173" spans="1:12" x14ac:dyDescent="0.25">
      <c r="A173" s="1" t="s">
        <v>162</v>
      </c>
      <c r="B173" s="1" t="s">
        <v>162</v>
      </c>
      <c r="C173" s="1" t="s">
        <v>264</v>
      </c>
      <c r="D173" s="1" t="s">
        <v>284</v>
      </c>
      <c r="E173" s="1" t="s">
        <v>258</v>
      </c>
      <c r="F173" s="1">
        <v>172</v>
      </c>
      <c r="G173" s="2">
        <v>49782</v>
      </c>
      <c r="H173" s="2">
        <v>58</v>
      </c>
      <c r="I173" s="5">
        <f t="shared" si="2"/>
        <v>49840</v>
      </c>
      <c r="J173" s="3"/>
      <c r="L173" s="3"/>
    </row>
    <row r="174" spans="1:12" x14ac:dyDescent="0.25">
      <c r="A174" s="1" t="s">
        <v>163</v>
      </c>
      <c r="B174" s="1" t="s">
        <v>163</v>
      </c>
      <c r="C174" s="1" t="s">
        <v>259</v>
      </c>
      <c r="D174" s="1" t="s">
        <v>281</v>
      </c>
      <c r="E174" s="1" t="s">
        <v>261</v>
      </c>
      <c r="F174" s="1">
        <v>173</v>
      </c>
      <c r="G174" s="2">
        <v>4440367</v>
      </c>
      <c r="H174" s="2">
        <v>220343</v>
      </c>
      <c r="I174" s="5">
        <f t="shared" si="2"/>
        <v>4660710</v>
      </c>
      <c r="J174" s="3"/>
      <c r="L174" s="3"/>
    </row>
    <row r="175" spans="1:12" x14ac:dyDescent="0.25">
      <c r="A175" s="1" t="s">
        <v>164</v>
      </c>
      <c r="B175" s="1" t="s">
        <v>164</v>
      </c>
      <c r="C175" s="1" t="s">
        <v>256</v>
      </c>
      <c r="D175" s="1" t="s">
        <v>270</v>
      </c>
      <c r="E175" s="1" t="s">
        <v>258</v>
      </c>
      <c r="F175" s="1">
        <v>174</v>
      </c>
      <c r="G175" s="2">
        <v>2561288</v>
      </c>
      <c r="H175" s="2">
        <v>482285</v>
      </c>
      <c r="I175" s="5">
        <f t="shared" si="2"/>
        <v>3043573</v>
      </c>
      <c r="J175" s="3"/>
      <c r="L175" s="3"/>
    </row>
    <row r="176" spans="1:12" x14ac:dyDescent="0.25">
      <c r="A176" s="1" t="s">
        <v>165</v>
      </c>
      <c r="B176" s="1" t="s">
        <v>165</v>
      </c>
      <c r="C176" s="1" t="s">
        <v>256</v>
      </c>
      <c r="D176" s="1" t="s">
        <v>257</v>
      </c>
      <c r="E176" s="1" t="s">
        <v>258</v>
      </c>
      <c r="F176" s="1">
        <v>175</v>
      </c>
      <c r="G176" s="2">
        <v>155351265</v>
      </c>
      <c r="H176" s="2">
        <v>19257772</v>
      </c>
      <c r="I176" s="5">
        <f t="shared" si="2"/>
        <v>174609037</v>
      </c>
      <c r="J176" s="3"/>
      <c r="L176" s="3"/>
    </row>
    <row r="177" spans="1:12" x14ac:dyDescent="0.25">
      <c r="A177" s="1" t="s">
        <v>166</v>
      </c>
      <c r="B177" s="1" t="s">
        <v>166</v>
      </c>
      <c r="C177" s="1" t="s">
        <v>264</v>
      </c>
      <c r="D177" s="1" t="s">
        <v>284</v>
      </c>
      <c r="E177" s="1" t="s">
        <v>258</v>
      </c>
      <c r="F177" s="1">
        <v>176</v>
      </c>
      <c r="G177" s="2">
        <v>14766</v>
      </c>
      <c r="H177" s="2"/>
      <c r="I177" s="5">
        <f t="shared" si="2"/>
        <v>14766</v>
      </c>
      <c r="J177" s="3"/>
      <c r="L177" s="3"/>
    </row>
    <row r="178" spans="1:12" x14ac:dyDescent="0.25">
      <c r="A178" s="1" t="s">
        <v>167</v>
      </c>
      <c r="B178" s="1" t="s">
        <v>167</v>
      </c>
      <c r="C178" s="1" t="s">
        <v>267</v>
      </c>
      <c r="D178" s="1" t="s">
        <v>273</v>
      </c>
      <c r="E178" s="1" t="s">
        <v>258</v>
      </c>
      <c r="F178" s="1">
        <v>177</v>
      </c>
      <c r="G178" s="2">
        <v>3443385</v>
      </c>
      <c r="H178" s="2">
        <v>313771</v>
      </c>
      <c r="I178" s="5">
        <f t="shared" si="2"/>
        <v>3757156</v>
      </c>
      <c r="J178" s="3"/>
      <c r="L178" s="3"/>
    </row>
    <row r="179" spans="1:12" x14ac:dyDescent="0.25">
      <c r="A179" s="1" t="s">
        <v>168</v>
      </c>
      <c r="B179" s="1" t="s">
        <v>168</v>
      </c>
      <c r="C179" s="1" t="s">
        <v>264</v>
      </c>
      <c r="D179" s="1" t="s">
        <v>282</v>
      </c>
      <c r="E179" s="1" t="s">
        <v>258</v>
      </c>
      <c r="F179" s="1">
        <v>178</v>
      </c>
      <c r="G179" s="2">
        <v>3596175</v>
      </c>
      <c r="H179" s="2">
        <v>3051478</v>
      </c>
      <c r="I179" s="5">
        <f t="shared" si="2"/>
        <v>6647653</v>
      </c>
      <c r="J179" s="3"/>
      <c r="L179" s="3"/>
    </row>
    <row r="180" spans="1:12" x14ac:dyDescent="0.25">
      <c r="A180" s="1" t="s">
        <v>169</v>
      </c>
      <c r="B180" s="1" t="s">
        <v>169</v>
      </c>
      <c r="C180" s="1" t="s">
        <v>267</v>
      </c>
      <c r="D180" s="1" t="s">
        <v>269</v>
      </c>
      <c r="E180" s="1" t="s">
        <v>258</v>
      </c>
      <c r="F180" s="1">
        <v>180</v>
      </c>
      <c r="G180" s="2">
        <v>6618940</v>
      </c>
      <c r="H180" s="2">
        <v>8425</v>
      </c>
      <c r="I180" s="5">
        <f t="shared" si="2"/>
        <v>6627365</v>
      </c>
      <c r="J180" s="3"/>
      <c r="L180" s="3"/>
    </row>
    <row r="181" spans="1:12" x14ac:dyDescent="0.25">
      <c r="A181" s="1" t="s">
        <v>170</v>
      </c>
      <c r="B181" s="1" t="s">
        <v>170</v>
      </c>
      <c r="C181" s="1" t="s">
        <v>267</v>
      </c>
      <c r="D181" s="1" t="s">
        <v>269</v>
      </c>
      <c r="E181" s="1" t="s">
        <v>258</v>
      </c>
      <c r="F181" s="1">
        <v>181</v>
      </c>
      <c r="G181" s="2">
        <v>16278199</v>
      </c>
      <c r="H181" s="2">
        <v>13540202</v>
      </c>
      <c r="I181" s="5">
        <f t="shared" si="2"/>
        <v>29818401</v>
      </c>
      <c r="J181" s="3"/>
      <c r="L181" s="3"/>
    </row>
    <row r="182" spans="1:12" x14ac:dyDescent="0.25">
      <c r="A182" s="1" t="s">
        <v>171</v>
      </c>
      <c r="B182" s="1" t="s">
        <v>171</v>
      </c>
      <c r="C182" s="1" t="s">
        <v>256</v>
      </c>
      <c r="D182" s="1" t="s">
        <v>276</v>
      </c>
      <c r="E182" s="1" t="s">
        <v>258</v>
      </c>
      <c r="F182" s="1">
        <v>182</v>
      </c>
      <c r="G182" s="2">
        <v>88880049</v>
      </c>
      <c r="H182" s="2">
        <v>6291830</v>
      </c>
      <c r="I182" s="5">
        <f t="shared" si="2"/>
        <v>95171879</v>
      </c>
      <c r="J182" s="3"/>
      <c r="L182" s="3"/>
    </row>
    <row r="183" spans="1:12" x14ac:dyDescent="0.25">
      <c r="A183" s="1" t="s">
        <v>172</v>
      </c>
      <c r="B183" s="1" t="s">
        <v>172</v>
      </c>
      <c r="C183" s="1" t="s">
        <v>264</v>
      </c>
      <c r="D183" s="1" t="s">
        <v>265</v>
      </c>
      <c r="E183" s="1" t="s">
        <v>258</v>
      </c>
      <c r="F183" s="1">
        <v>183</v>
      </c>
      <c r="H183" s="2"/>
      <c r="I183" s="5">
        <f t="shared" si="2"/>
        <v>0</v>
      </c>
      <c r="J183" s="3"/>
      <c r="L183" s="3"/>
    </row>
    <row r="184" spans="1:12" x14ac:dyDescent="0.25">
      <c r="A184" s="1" t="s">
        <v>173</v>
      </c>
      <c r="B184" s="1" t="s">
        <v>173</v>
      </c>
      <c r="C184" s="1" t="s">
        <v>259</v>
      </c>
      <c r="D184" s="1" t="s">
        <v>277</v>
      </c>
      <c r="E184" s="1" t="s">
        <v>261</v>
      </c>
      <c r="F184" s="1">
        <v>184</v>
      </c>
      <c r="G184" s="2">
        <v>36177103</v>
      </c>
      <c r="H184" s="2">
        <v>1552987</v>
      </c>
      <c r="I184" s="5">
        <f t="shared" si="2"/>
        <v>37730090</v>
      </c>
      <c r="J184" s="3"/>
      <c r="L184" s="3"/>
    </row>
    <row r="185" spans="1:12" x14ac:dyDescent="0.25">
      <c r="A185" s="1" t="s">
        <v>174</v>
      </c>
      <c r="B185" s="1" t="s">
        <v>174</v>
      </c>
      <c r="C185" s="1" t="s">
        <v>259</v>
      </c>
      <c r="D185" s="1" t="s">
        <v>260</v>
      </c>
      <c r="E185" s="1" t="s">
        <v>261</v>
      </c>
      <c r="F185" s="1">
        <v>185</v>
      </c>
      <c r="G185" s="2">
        <v>8726392</v>
      </c>
      <c r="H185" s="2">
        <v>1150983</v>
      </c>
      <c r="I185" s="5">
        <f t="shared" si="2"/>
        <v>9877375</v>
      </c>
      <c r="J185" s="3"/>
      <c r="L185" s="3"/>
    </row>
    <row r="186" spans="1:12" x14ac:dyDescent="0.25">
      <c r="A186" s="1" t="s">
        <v>175</v>
      </c>
      <c r="B186" s="1" t="s">
        <v>175</v>
      </c>
      <c r="C186" s="1" t="s">
        <v>267</v>
      </c>
      <c r="D186" s="1" t="s">
        <v>268</v>
      </c>
      <c r="E186" s="1" t="s">
        <v>258</v>
      </c>
      <c r="F186" s="1">
        <v>186</v>
      </c>
      <c r="G186" s="2">
        <v>3223428</v>
      </c>
      <c r="H186" s="2">
        <v>390983</v>
      </c>
      <c r="I186" s="5">
        <f t="shared" si="2"/>
        <v>3614411</v>
      </c>
      <c r="J186" s="3"/>
      <c r="L186" s="3"/>
    </row>
    <row r="187" spans="1:12" x14ac:dyDescent="0.25">
      <c r="A187" s="1" t="s">
        <v>176</v>
      </c>
      <c r="B187" s="1" t="s">
        <v>176</v>
      </c>
      <c r="C187" s="1" t="s">
        <v>256</v>
      </c>
      <c r="D187" s="1" t="s">
        <v>270</v>
      </c>
      <c r="E187" s="1" t="s">
        <v>258</v>
      </c>
      <c r="F187" s="1">
        <v>187</v>
      </c>
      <c r="G187" s="2">
        <v>1978179</v>
      </c>
      <c r="H187" s="2"/>
      <c r="I187" s="5">
        <f t="shared" si="2"/>
        <v>1978179</v>
      </c>
      <c r="J187" s="3"/>
      <c r="L187" s="3"/>
    </row>
    <row r="188" spans="1:12" x14ac:dyDescent="0.25">
      <c r="A188" s="1" t="s">
        <v>177</v>
      </c>
      <c r="B188" s="1" t="s">
        <v>177</v>
      </c>
      <c r="C188" s="1" t="s">
        <v>256</v>
      </c>
      <c r="D188" s="1" t="s">
        <v>280</v>
      </c>
      <c r="E188" s="1" t="s">
        <v>258</v>
      </c>
      <c r="F188" s="1">
        <v>188</v>
      </c>
      <c r="G188" s="2">
        <v>47420589</v>
      </c>
      <c r="H188" s="2">
        <v>420570</v>
      </c>
      <c r="I188" s="5">
        <f t="shared" si="2"/>
        <v>47841159</v>
      </c>
      <c r="J188" s="3"/>
      <c r="L188" s="3"/>
    </row>
    <row r="189" spans="1:12" x14ac:dyDescent="0.25">
      <c r="A189" s="1" t="s">
        <v>303</v>
      </c>
      <c r="B189" s="1" t="s">
        <v>249</v>
      </c>
      <c r="C189" s="1" t="s">
        <v>262</v>
      </c>
      <c r="D189" s="1" t="s">
        <v>278</v>
      </c>
      <c r="E189" s="1" t="s">
        <v>258</v>
      </c>
      <c r="F189" s="1">
        <v>189</v>
      </c>
      <c r="G189" s="2">
        <v>633877</v>
      </c>
      <c r="H189" s="2">
        <v>172544</v>
      </c>
      <c r="I189" s="5">
        <f t="shared" si="2"/>
        <v>806421</v>
      </c>
      <c r="J189" s="3"/>
      <c r="L189" s="3"/>
    </row>
    <row r="190" spans="1:12" x14ac:dyDescent="0.25">
      <c r="A190" s="1" t="s">
        <v>178</v>
      </c>
      <c r="B190" s="1" t="s">
        <v>178</v>
      </c>
      <c r="C190" s="1" t="s">
        <v>259</v>
      </c>
      <c r="D190" s="1" t="s">
        <v>277</v>
      </c>
      <c r="E190" s="1" t="s">
        <v>261</v>
      </c>
      <c r="F190" s="1">
        <v>190</v>
      </c>
      <c r="G190" s="2">
        <v>17982283</v>
      </c>
      <c r="H190" s="2">
        <v>3536450</v>
      </c>
      <c r="I190" s="5">
        <f t="shared" si="2"/>
        <v>21518733</v>
      </c>
      <c r="J190" s="3"/>
      <c r="L190" s="3"/>
    </row>
    <row r="191" spans="1:12" x14ac:dyDescent="0.25">
      <c r="A191" s="1" t="s">
        <v>179</v>
      </c>
      <c r="B191" s="1" t="s">
        <v>179</v>
      </c>
      <c r="C191" s="1" t="s">
        <v>259</v>
      </c>
      <c r="D191" s="1" t="s">
        <v>277</v>
      </c>
      <c r="E191" s="1" t="s">
        <v>261</v>
      </c>
      <c r="F191" s="1">
        <v>191</v>
      </c>
      <c r="G191" s="2">
        <v>137495308</v>
      </c>
      <c r="H191" s="2">
        <v>5184300</v>
      </c>
      <c r="I191" s="5">
        <f t="shared" si="2"/>
        <v>142679608</v>
      </c>
      <c r="J191" s="3"/>
      <c r="L191" s="3"/>
    </row>
    <row r="192" spans="1:12" x14ac:dyDescent="0.25">
      <c r="A192" s="1" t="s">
        <v>180</v>
      </c>
      <c r="B192" s="1" t="s">
        <v>180</v>
      </c>
      <c r="C192" s="1" t="s">
        <v>262</v>
      </c>
      <c r="D192" s="1" t="s">
        <v>278</v>
      </c>
      <c r="E192" s="1" t="s">
        <v>258</v>
      </c>
      <c r="F192" s="1">
        <v>192</v>
      </c>
      <c r="G192" s="2">
        <v>2432903</v>
      </c>
      <c r="H192" s="2">
        <v>9036835</v>
      </c>
      <c r="I192" s="5">
        <f t="shared" si="2"/>
        <v>11469738</v>
      </c>
      <c r="J192" s="3"/>
      <c r="L192" s="3"/>
    </row>
    <row r="193" spans="1:12" x14ac:dyDescent="0.25">
      <c r="A193" s="1" t="s">
        <v>181</v>
      </c>
      <c r="B193" s="1" t="s">
        <v>181</v>
      </c>
      <c r="C193" s="1" t="s">
        <v>262</v>
      </c>
      <c r="D193" s="1" t="s">
        <v>274</v>
      </c>
      <c r="E193" s="1" t="s">
        <v>258</v>
      </c>
      <c r="F193" s="1">
        <v>193</v>
      </c>
      <c r="G193" s="2">
        <v>3900</v>
      </c>
      <c r="H193" s="2">
        <v>3363</v>
      </c>
      <c r="I193" s="5">
        <f t="shared" si="2"/>
        <v>7263</v>
      </c>
      <c r="J193" s="3"/>
      <c r="L193" s="3"/>
    </row>
    <row r="194" spans="1:12" x14ac:dyDescent="0.25">
      <c r="A194" s="1" t="s">
        <v>182</v>
      </c>
      <c r="B194" s="1" t="s">
        <v>182</v>
      </c>
      <c r="C194" s="1" t="s">
        <v>267</v>
      </c>
      <c r="D194" s="1" t="s">
        <v>268</v>
      </c>
      <c r="E194" s="1" t="s">
        <v>258</v>
      </c>
      <c r="F194" s="1">
        <v>194</v>
      </c>
      <c r="G194" s="2">
        <v>50471</v>
      </c>
      <c r="H194" s="2">
        <v>779</v>
      </c>
      <c r="I194" s="5">
        <f t="shared" si="2"/>
        <v>51250</v>
      </c>
      <c r="J194" s="3"/>
      <c r="L194" s="3"/>
    </row>
    <row r="195" spans="1:12" x14ac:dyDescent="0.25">
      <c r="A195" s="1" t="s">
        <v>183</v>
      </c>
      <c r="B195" s="1" t="s">
        <v>183</v>
      </c>
      <c r="C195" s="1" t="s">
        <v>267</v>
      </c>
      <c r="D195" s="1" t="s">
        <v>268</v>
      </c>
      <c r="E195" s="1" t="s">
        <v>258</v>
      </c>
      <c r="F195" s="1">
        <v>195</v>
      </c>
      <c r="G195" s="2">
        <v>158643</v>
      </c>
      <c r="H195" s="2">
        <v>4130</v>
      </c>
      <c r="I195" s="5">
        <f t="shared" si="2"/>
        <v>162773</v>
      </c>
      <c r="J195" s="3"/>
      <c r="L195" s="3"/>
    </row>
    <row r="196" spans="1:12" x14ac:dyDescent="0.25">
      <c r="A196" s="1" t="s">
        <v>184</v>
      </c>
      <c r="B196" s="1" t="s">
        <v>184</v>
      </c>
      <c r="C196" s="1" t="s">
        <v>267</v>
      </c>
      <c r="D196" s="1" t="s">
        <v>279</v>
      </c>
      <c r="E196" s="1" t="s">
        <v>261</v>
      </c>
      <c r="F196" s="1">
        <v>196</v>
      </c>
      <c r="G196" s="2">
        <v>5495</v>
      </c>
      <c r="H196" s="2"/>
      <c r="I196" s="5">
        <f t="shared" si="2"/>
        <v>5495</v>
      </c>
      <c r="J196" s="3"/>
      <c r="L196" s="3"/>
    </row>
    <row r="197" spans="1:12" x14ac:dyDescent="0.25">
      <c r="A197" s="1" t="s">
        <v>185</v>
      </c>
      <c r="B197" s="1" t="s">
        <v>185</v>
      </c>
      <c r="C197" s="1" t="s">
        <v>267</v>
      </c>
      <c r="D197" s="1" t="s">
        <v>268</v>
      </c>
      <c r="E197" s="1" t="s">
        <v>258</v>
      </c>
      <c r="F197" s="1">
        <v>197</v>
      </c>
      <c r="G197" s="2">
        <v>100143</v>
      </c>
      <c r="H197" s="2">
        <v>6093</v>
      </c>
      <c r="I197" s="5">
        <f t="shared" ref="I197:I253" si="3">H197+G197</f>
        <v>106236</v>
      </c>
      <c r="J197" s="3"/>
      <c r="L197" s="3"/>
    </row>
    <row r="198" spans="1:12" x14ac:dyDescent="0.25">
      <c r="A198" s="1" t="s">
        <v>186</v>
      </c>
      <c r="B198" s="1" t="s">
        <v>186</v>
      </c>
      <c r="C198" s="1" t="s">
        <v>264</v>
      </c>
      <c r="D198" s="1" t="s">
        <v>265</v>
      </c>
      <c r="E198" s="1" t="s">
        <v>258</v>
      </c>
      <c r="F198" s="1">
        <v>198</v>
      </c>
      <c r="G198" s="2">
        <v>133374</v>
      </c>
      <c r="H198" s="2">
        <v>4511</v>
      </c>
      <c r="I198" s="5">
        <f t="shared" si="3"/>
        <v>137885</v>
      </c>
      <c r="J198" s="3"/>
      <c r="L198" s="3"/>
    </row>
    <row r="199" spans="1:12" x14ac:dyDescent="0.25">
      <c r="A199" s="1" t="s">
        <v>187</v>
      </c>
      <c r="B199" s="1" t="s">
        <v>187</v>
      </c>
      <c r="C199" s="1" t="s">
        <v>259</v>
      </c>
      <c r="D199" s="1" t="s">
        <v>260</v>
      </c>
      <c r="E199" s="1" t="s">
        <v>261</v>
      </c>
      <c r="F199" s="1">
        <v>199</v>
      </c>
      <c r="G199" s="2">
        <v>15039</v>
      </c>
      <c r="H199" s="2">
        <v>15080</v>
      </c>
      <c r="I199" s="5">
        <f t="shared" si="3"/>
        <v>30119</v>
      </c>
      <c r="J199" s="3"/>
      <c r="L199" s="3"/>
    </row>
    <row r="200" spans="1:12" x14ac:dyDescent="0.25">
      <c r="A200" s="1" t="s">
        <v>188</v>
      </c>
      <c r="B200" s="1" t="s">
        <v>188</v>
      </c>
      <c r="C200" s="1" t="s">
        <v>262</v>
      </c>
      <c r="D200" s="1" t="s">
        <v>266</v>
      </c>
      <c r="E200" s="1" t="s">
        <v>258</v>
      </c>
      <c r="F200" s="1">
        <v>200</v>
      </c>
      <c r="G200" s="2">
        <v>133238</v>
      </c>
      <c r="H200" s="2">
        <v>15655</v>
      </c>
      <c r="I200" s="5">
        <f t="shared" si="3"/>
        <v>148893</v>
      </c>
      <c r="J200" s="3"/>
      <c r="L200" s="3"/>
    </row>
    <row r="201" spans="1:12" x14ac:dyDescent="0.25">
      <c r="A201" s="1" t="s">
        <v>189</v>
      </c>
      <c r="B201" s="1" t="s">
        <v>189</v>
      </c>
      <c r="C201" s="1" t="s">
        <v>256</v>
      </c>
      <c r="D201" s="1" t="s">
        <v>270</v>
      </c>
      <c r="E201" s="1" t="s">
        <v>258</v>
      </c>
      <c r="F201" s="1">
        <v>201</v>
      </c>
      <c r="G201" s="2">
        <v>25310572</v>
      </c>
      <c r="H201" s="2">
        <v>2848369</v>
      </c>
      <c r="I201" s="5">
        <f t="shared" si="3"/>
        <v>28158941</v>
      </c>
      <c r="J201" s="3"/>
      <c r="L201" s="3"/>
    </row>
    <row r="202" spans="1:12" x14ac:dyDescent="0.25">
      <c r="A202" s="1" t="s">
        <v>190</v>
      </c>
      <c r="B202" s="1" t="s">
        <v>190</v>
      </c>
      <c r="C202" s="1" t="s">
        <v>262</v>
      </c>
      <c r="D202" s="1" t="s">
        <v>274</v>
      </c>
      <c r="E202" s="1" t="s">
        <v>258</v>
      </c>
      <c r="F202" s="1">
        <v>202</v>
      </c>
      <c r="G202" s="2">
        <v>13479689</v>
      </c>
      <c r="H202" s="2">
        <v>3633</v>
      </c>
      <c r="I202" s="5">
        <f t="shared" si="3"/>
        <v>13483322</v>
      </c>
      <c r="J202" s="3"/>
      <c r="L202" s="3"/>
    </row>
    <row r="203" spans="1:12" x14ac:dyDescent="0.25">
      <c r="A203" s="1" t="s">
        <v>191</v>
      </c>
      <c r="B203" s="1" t="s">
        <v>191</v>
      </c>
      <c r="C203" s="1" t="s">
        <v>259</v>
      </c>
      <c r="D203" s="1" t="s">
        <v>260</v>
      </c>
      <c r="E203" s="1" t="s">
        <v>261</v>
      </c>
      <c r="F203" s="1">
        <v>203</v>
      </c>
      <c r="G203" s="2">
        <v>7003068</v>
      </c>
      <c r="H203" s="2">
        <v>2097577</v>
      </c>
      <c r="I203" s="5">
        <f t="shared" si="3"/>
        <v>9100645</v>
      </c>
      <c r="J203" s="3"/>
      <c r="L203" s="3"/>
    </row>
    <row r="204" spans="1:12" x14ac:dyDescent="0.25">
      <c r="A204" s="1" t="s">
        <v>192</v>
      </c>
      <c r="B204" s="1" t="s">
        <v>192</v>
      </c>
      <c r="C204" s="1" t="s">
        <v>262</v>
      </c>
      <c r="D204" s="1" t="s">
        <v>278</v>
      </c>
      <c r="E204" s="1" t="s">
        <v>258</v>
      </c>
      <c r="F204" s="1">
        <v>204</v>
      </c>
      <c r="G204" s="2">
        <v>78716</v>
      </c>
      <c r="H204" s="2">
        <v>3170</v>
      </c>
      <c r="I204" s="5">
        <f t="shared" si="3"/>
        <v>81886</v>
      </c>
      <c r="J204" s="3"/>
      <c r="L204" s="3"/>
    </row>
    <row r="205" spans="1:12" x14ac:dyDescent="0.25">
      <c r="A205" s="1" t="s">
        <v>193</v>
      </c>
      <c r="B205" s="1" t="s">
        <v>193</v>
      </c>
      <c r="C205" s="1" t="s">
        <v>262</v>
      </c>
      <c r="D205" s="1" t="s">
        <v>274</v>
      </c>
      <c r="E205" s="1" t="s">
        <v>258</v>
      </c>
      <c r="F205" s="1">
        <v>205</v>
      </c>
      <c r="G205" s="2">
        <v>5363410</v>
      </c>
      <c r="H205" s="2">
        <v>351315</v>
      </c>
      <c r="I205" s="5">
        <f t="shared" si="3"/>
        <v>5714725</v>
      </c>
      <c r="J205" s="3"/>
      <c r="L205" s="3"/>
    </row>
    <row r="206" spans="1:12" x14ac:dyDescent="0.25">
      <c r="A206" s="1" t="s">
        <v>194</v>
      </c>
      <c r="B206" s="1" t="s">
        <v>194</v>
      </c>
      <c r="C206" s="1" t="s">
        <v>256</v>
      </c>
      <c r="D206" s="1" t="s">
        <v>276</v>
      </c>
      <c r="E206" s="1" t="s">
        <v>258</v>
      </c>
      <c r="F206" s="1">
        <v>206</v>
      </c>
      <c r="G206" s="2">
        <v>5158471</v>
      </c>
      <c r="H206" s="2"/>
      <c r="I206" s="5">
        <f t="shared" si="3"/>
        <v>5158471</v>
      </c>
      <c r="J206" s="3"/>
      <c r="L206" s="3"/>
    </row>
    <row r="207" spans="1:12" x14ac:dyDescent="0.25">
      <c r="A207" s="1" t="s">
        <v>195</v>
      </c>
      <c r="B207" s="1" t="s">
        <v>195</v>
      </c>
      <c r="C207" s="1" t="s">
        <v>259</v>
      </c>
      <c r="D207" s="1" t="s">
        <v>277</v>
      </c>
      <c r="E207" s="1" t="s">
        <v>261</v>
      </c>
      <c r="F207" s="1">
        <v>207</v>
      </c>
      <c r="G207" s="2">
        <v>3800347</v>
      </c>
      <c r="H207" s="2">
        <v>1616201</v>
      </c>
      <c r="I207" s="5">
        <f t="shared" si="3"/>
        <v>5416548</v>
      </c>
      <c r="J207" s="3"/>
      <c r="L207" s="3"/>
    </row>
    <row r="208" spans="1:12" x14ac:dyDescent="0.25">
      <c r="A208" s="1" t="s">
        <v>196</v>
      </c>
      <c r="B208" s="1" t="s">
        <v>196</v>
      </c>
      <c r="C208" s="1" t="s">
        <v>259</v>
      </c>
      <c r="D208" s="1" t="s">
        <v>260</v>
      </c>
      <c r="E208" s="1" t="s">
        <v>261</v>
      </c>
      <c r="F208" s="1">
        <v>208</v>
      </c>
      <c r="G208" s="2">
        <v>1262415</v>
      </c>
      <c r="H208" s="2">
        <v>784499</v>
      </c>
      <c r="I208" s="5">
        <f t="shared" si="3"/>
        <v>2046914</v>
      </c>
      <c r="J208" s="3"/>
      <c r="L208" s="3"/>
    </row>
    <row r="209" spans="1:12" x14ac:dyDescent="0.25">
      <c r="A209" s="1" t="s">
        <v>197</v>
      </c>
      <c r="B209" s="1" t="s">
        <v>197</v>
      </c>
      <c r="C209" s="1" t="s">
        <v>264</v>
      </c>
      <c r="D209" s="1" t="s">
        <v>282</v>
      </c>
      <c r="E209" s="1" t="s">
        <v>258</v>
      </c>
      <c r="F209" s="1">
        <v>209</v>
      </c>
      <c r="G209" s="2">
        <v>281670</v>
      </c>
      <c r="H209" s="2">
        <v>38767</v>
      </c>
      <c r="I209" s="5">
        <f t="shared" si="3"/>
        <v>320437</v>
      </c>
      <c r="J209" s="3"/>
      <c r="L209" s="3"/>
    </row>
    <row r="210" spans="1:12" x14ac:dyDescent="0.25">
      <c r="A210" s="1" t="s">
        <v>198</v>
      </c>
      <c r="B210" s="1" t="s">
        <v>198</v>
      </c>
      <c r="C210" s="1" t="s">
        <v>262</v>
      </c>
      <c r="D210" s="1" t="s">
        <v>278</v>
      </c>
      <c r="E210" s="1" t="s">
        <v>258</v>
      </c>
      <c r="F210" s="1">
        <v>210</v>
      </c>
      <c r="G210" s="2">
        <v>9633888</v>
      </c>
      <c r="H210" s="2">
        <v>407603</v>
      </c>
      <c r="I210" s="5">
        <f t="shared" si="3"/>
        <v>10041491</v>
      </c>
      <c r="J210" s="3"/>
      <c r="L210" s="3"/>
    </row>
    <row r="211" spans="1:12" x14ac:dyDescent="0.25">
      <c r="A211" s="1" t="s">
        <v>199</v>
      </c>
      <c r="B211" s="1" t="s">
        <v>199</v>
      </c>
      <c r="C211" s="1" t="s">
        <v>262</v>
      </c>
      <c r="D211" s="1" t="s">
        <v>275</v>
      </c>
      <c r="E211" s="1" t="s">
        <v>258</v>
      </c>
      <c r="F211" s="1">
        <v>211</v>
      </c>
      <c r="G211" s="2">
        <v>38975394</v>
      </c>
      <c r="H211" s="2">
        <v>13031349</v>
      </c>
      <c r="I211" s="5">
        <f t="shared" si="3"/>
        <v>52006743</v>
      </c>
      <c r="J211" s="3"/>
      <c r="L211" s="3"/>
    </row>
    <row r="212" spans="1:12" x14ac:dyDescent="0.25">
      <c r="A212" s="1" t="s">
        <v>200</v>
      </c>
      <c r="B212" s="1" t="s">
        <v>200</v>
      </c>
      <c r="C212" s="1" t="s">
        <v>262</v>
      </c>
      <c r="D212" s="1" t="s">
        <v>278</v>
      </c>
      <c r="E212" s="1" t="s">
        <v>258</v>
      </c>
      <c r="F212" s="1">
        <v>212</v>
      </c>
      <c r="G212" s="2">
        <v>10351182</v>
      </c>
      <c r="H212" s="2">
        <v>376620</v>
      </c>
      <c r="I212" s="5">
        <f t="shared" si="3"/>
        <v>10727802</v>
      </c>
      <c r="J212" s="3"/>
      <c r="L212" s="3"/>
    </row>
    <row r="213" spans="1:12" x14ac:dyDescent="0.25">
      <c r="A213" s="1" t="s">
        <v>201</v>
      </c>
      <c r="B213" s="1" t="s">
        <v>201</v>
      </c>
      <c r="C213" s="1" t="s">
        <v>259</v>
      </c>
      <c r="D213" s="1" t="s">
        <v>260</v>
      </c>
      <c r="E213" s="1" t="s">
        <v>261</v>
      </c>
      <c r="F213" s="1">
        <v>213</v>
      </c>
      <c r="G213" s="2">
        <v>38830625</v>
      </c>
      <c r="H213" s="2">
        <v>6540321</v>
      </c>
      <c r="I213" s="5">
        <f t="shared" si="3"/>
        <v>45370946</v>
      </c>
      <c r="J213" s="3"/>
      <c r="L213" s="3"/>
    </row>
    <row r="214" spans="1:12" x14ac:dyDescent="0.25">
      <c r="A214" s="1" t="s">
        <v>202</v>
      </c>
      <c r="B214" s="1" t="s">
        <v>202</v>
      </c>
      <c r="C214" s="1" t="s">
        <v>256</v>
      </c>
      <c r="D214" s="1" t="s">
        <v>257</v>
      </c>
      <c r="E214" s="1" t="s">
        <v>258</v>
      </c>
      <c r="F214" s="1">
        <v>214</v>
      </c>
      <c r="G214" s="2">
        <v>17579786</v>
      </c>
      <c r="H214" s="2">
        <v>3346345</v>
      </c>
      <c r="I214" s="5">
        <f t="shared" si="3"/>
        <v>20926131</v>
      </c>
      <c r="J214" s="3"/>
      <c r="L214" s="3"/>
    </row>
    <row r="215" spans="1:12" x14ac:dyDescent="0.25">
      <c r="A215" s="1" t="s">
        <v>203</v>
      </c>
      <c r="B215" s="1" t="s">
        <v>203</v>
      </c>
      <c r="C215" s="1" t="s">
        <v>262</v>
      </c>
      <c r="D215" s="1" t="s">
        <v>263</v>
      </c>
      <c r="E215" s="1" t="s">
        <v>258</v>
      </c>
      <c r="F215" s="1">
        <v>215</v>
      </c>
      <c r="G215" s="2">
        <v>35679707</v>
      </c>
      <c r="H215" s="2">
        <v>999597</v>
      </c>
      <c r="I215" s="5">
        <f t="shared" si="3"/>
        <v>36679304</v>
      </c>
      <c r="J215" s="3"/>
      <c r="L215" s="3"/>
    </row>
    <row r="216" spans="1:12" x14ac:dyDescent="0.25">
      <c r="A216" s="1" t="s">
        <v>204</v>
      </c>
      <c r="B216" s="1" t="s">
        <v>204</v>
      </c>
      <c r="C216" s="1" t="s">
        <v>267</v>
      </c>
      <c r="D216" s="1" t="s">
        <v>269</v>
      </c>
      <c r="E216" s="1" t="s">
        <v>258</v>
      </c>
      <c r="F216" s="1">
        <v>216</v>
      </c>
      <c r="G216" s="2">
        <v>514759</v>
      </c>
      <c r="H216" s="2">
        <v>144</v>
      </c>
      <c r="I216" s="5">
        <f t="shared" si="3"/>
        <v>514903</v>
      </c>
      <c r="J216" s="3"/>
      <c r="L216" s="3"/>
    </row>
    <row r="217" spans="1:12" x14ac:dyDescent="0.25">
      <c r="A217" s="1" t="s">
        <v>205</v>
      </c>
      <c r="B217" s="1" t="s">
        <v>205</v>
      </c>
      <c r="C217" s="1" t="s">
        <v>259</v>
      </c>
      <c r="D217" s="1" t="s">
        <v>281</v>
      </c>
      <c r="E217" s="1" t="s">
        <v>261</v>
      </c>
      <c r="F217" s="1">
        <v>217</v>
      </c>
      <c r="G217" s="2">
        <v>1878</v>
      </c>
      <c r="H217" s="2">
        <v>32</v>
      </c>
      <c r="I217" s="5">
        <f t="shared" si="3"/>
        <v>1910</v>
      </c>
      <c r="J217" s="3"/>
      <c r="L217" s="3"/>
    </row>
    <row r="218" spans="1:12" x14ac:dyDescent="0.25">
      <c r="A218" s="1" t="s">
        <v>206</v>
      </c>
      <c r="B218" s="1" t="s">
        <v>206</v>
      </c>
      <c r="C218" s="1" t="s">
        <v>262</v>
      </c>
      <c r="D218" s="1" t="s">
        <v>275</v>
      </c>
      <c r="E218" s="1" t="s">
        <v>258</v>
      </c>
      <c r="F218" s="1">
        <v>218</v>
      </c>
      <c r="G218" s="2">
        <v>408247</v>
      </c>
      <c r="H218" s="2">
        <v>805751</v>
      </c>
      <c r="I218" s="5">
        <f t="shared" si="3"/>
        <v>1213998</v>
      </c>
      <c r="J218" s="3"/>
      <c r="L218" s="3"/>
    </row>
    <row r="219" spans="1:12" x14ac:dyDescent="0.25">
      <c r="A219" s="1" t="s">
        <v>207</v>
      </c>
      <c r="B219" s="1" t="s">
        <v>207</v>
      </c>
      <c r="C219" s="1" t="s">
        <v>259</v>
      </c>
      <c r="D219" s="1" t="s">
        <v>281</v>
      </c>
      <c r="E219" s="1" t="s">
        <v>261</v>
      </c>
      <c r="F219" s="1">
        <v>219</v>
      </c>
      <c r="G219" s="2">
        <v>9188050</v>
      </c>
      <c r="H219" s="2">
        <v>27793</v>
      </c>
      <c r="I219" s="5">
        <f t="shared" si="3"/>
        <v>9215843</v>
      </c>
      <c r="J219" s="3"/>
      <c r="L219" s="3"/>
    </row>
    <row r="220" spans="1:12" x14ac:dyDescent="0.25">
      <c r="A220" s="1" t="s">
        <v>208</v>
      </c>
      <c r="B220" s="1" t="s">
        <v>208</v>
      </c>
      <c r="C220" s="1" t="s">
        <v>259</v>
      </c>
      <c r="D220" s="1" t="s">
        <v>272</v>
      </c>
      <c r="E220" s="1" t="s">
        <v>261</v>
      </c>
      <c r="F220" s="1">
        <v>220</v>
      </c>
      <c r="G220" s="2">
        <v>2703973</v>
      </c>
      <c r="H220" s="2">
        <v>5210621</v>
      </c>
      <c r="I220" s="5">
        <f t="shared" si="3"/>
        <v>7914594</v>
      </c>
      <c r="J220" s="3"/>
      <c r="L220" s="3"/>
    </row>
    <row r="221" spans="1:12" x14ac:dyDescent="0.25">
      <c r="A221" s="1" t="s">
        <v>209</v>
      </c>
      <c r="B221" s="1" t="s">
        <v>209</v>
      </c>
      <c r="C221" s="1" t="s">
        <v>256</v>
      </c>
      <c r="D221" s="1" t="s">
        <v>270</v>
      </c>
      <c r="E221" s="1" t="s">
        <v>258</v>
      </c>
      <c r="F221" s="1">
        <v>221</v>
      </c>
      <c r="G221" s="2">
        <v>16237039</v>
      </c>
      <c r="H221" s="2">
        <v>3449031</v>
      </c>
      <c r="I221" s="5">
        <f t="shared" si="3"/>
        <v>19686070</v>
      </c>
      <c r="J221" s="3"/>
      <c r="L221" s="3"/>
    </row>
    <row r="222" spans="1:12" x14ac:dyDescent="0.25">
      <c r="A222" s="1" t="s">
        <v>210</v>
      </c>
      <c r="B222" s="1" t="s">
        <v>210</v>
      </c>
      <c r="C222" s="1" t="s">
        <v>256</v>
      </c>
      <c r="D222" s="1" t="s">
        <v>280</v>
      </c>
      <c r="E222" s="1" t="s">
        <v>258</v>
      </c>
      <c r="F222" s="1">
        <v>222</v>
      </c>
      <c r="G222" s="2">
        <v>22507852</v>
      </c>
      <c r="H222" s="2">
        <v>461050</v>
      </c>
      <c r="I222" s="5">
        <f t="shared" si="3"/>
        <v>22968902</v>
      </c>
      <c r="J222" s="3"/>
      <c r="L222" s="3"/>
    </row>
    <row r="223" spans="1:12" x14ac:dyDescent="0.25">
      <c r="A223" s="1" t="s">
        <v>211</v>
      </c>
      <c r="B223" s="1" t="s">
        <v>211</v>
      </c>
      <c r="C223" s="1" t="s">
        <v>256</v>
      </c>
      <c r="D223" s="1" t="s">
        <v>283</v>
      </c>
      <c r="E223" s="1" t="s">
        <v>258</v>
      </c>
      <c r="F223" s="1">
        <v>223</v>
      </c>
      <c r="G223" s="2">
        <v>4114986</v>
      </c>
      <c r="H223" s="2">
        <v>3851406</v>
      </c>
      <c r="I223" s="5">
        <f t="shared" si="3"/>
        <v>7966392</v>
      </c>
      <c r="J223" s="3"/>
      <c r="L223" s="3"/>
    </row>
    <row r="224" spans="1:12" x14ac:dyDescent="0.25">
      <c r="A224" s="1" t="s">
        <v>212</v>
      </c>
      <c r="B224" s="1" t="s">
        <v>212</v>
      </c>
      <c r="C224" s="1" t="s">
        <v>256</v>
      </c>
      <c r="D224" s="1" t="s">
        <v>276</v>
      </c>
      <c r="E224" s="1" t="s">
        <v>258</v>
      </c>
      <c r="F224" s="1">
        <v>224</v>
      </c>
      <c r="G224" s="2">
        <v>64102542</v>
      </c>
      <c r="H224" s="2">
        <v>2222156</v>
      </c>
      <c r="I224" s="5">
        <f t="shared" si="3"/>
        <v>66324698</v>
      </c>
      <c r="J224" s="3"/>
      <c r="L224" s="3"/>
    </row>
    <row r="225" spans="1:12" x14ac:dyDescent="0.25">
      <c r="A225" s="1" t="s">
        <v>213</v>
      </c>
      <c r="B225" s="1" t="s">
        <v>213</v>
      </c>
      <c r="C225" s="1" t="s">
        <v>259</v>
      </c>
      <c r="D225" s="1" t="s">
        <v>260</v>
      </c>
      <c r="E225" s="1" t="s">
        <v>261</v>
      </c>
      <c r="F225" s="1">
        <v>225</v>
      </c>
      <c r="G225" s="2">
        <v>997618</v>
      </c>
      <c r="H225" s="2">
        <v>1084365</v>
      </c>
      <c r="I225" s="5">
        <f t="shared" si="3"/>
        <v>2081983</v>
      </c>
      <c r="J225" s="3"/>
      <c r="L225" s="3"/>
    </row>
    <row r="226" spans="1:12" x14ac:dyDescent="0.25">
      <c r="A226" s="1" t="s">
        <v>214</v>
      </c>
      <c r="B226" s="1" t="s">
        <v>214</v>
      </c>
      <c r="C226" s="1" t="s">
        <v>256</v>
      </c>
      <c r="D226" s="1" t="s">
        <v>276</v>
      </c>
      <c r="E226" s="1" t="s">
        <v>258</v>
      </c>
      <c r="F226" s="1">
        <v>226</v>
      </c>
      <c r="G226" s="2">
        <v>618139</v>
      </c>
      <c r="H226" s="2">
        <v>468404</v>
      </c>
      <c r="I226" s="5">
        <f t="shared" si="3"/>
        <v>1086543</v>
      </c>
      <c r="J226" s="3"/>
      <c r="L226" s="3"/>
    </row>
    <row r="227" spans="1:12" x14ac:dyDescent="0.25">
      <c r="A227" s="1" t="s">
        <v>215</v>
      </c>
      <c r="B227" s="1" t="s">
        <v>215</v>
      </c>
      <c r="C227" s="1" t="s">
        <v>262</v>
      </c>
      <c r="D227" s="1" t="s">
        <v>274</v>
      </c>
      <c r="E227" s="1" t="s">
        <v>258</v>
      </c>
      <c r="F227" s="1">
        <v>227</v>
      </c>
      <c r="G227" s="2">
        <v>6156671</v>
      </c>
      <c r="H227" s="2">
        <v>450425</v>
      </c>
      <c r="I227" s="5">
        <f t="shared" si="3"/>
        <v>6607096</v>
      </c>
      <c r="J227" s="3"/>
      <c r="L227" s="3"/>
    </row>
    <row r="228" spans="1:12" x14ac:dyDescent="0.25">
      <c r="A228" s="1" t="s">
        <v>216</v>
      </c>
      <c r="B228" s="1" t="s">
        <v>216</v>
      </c>
      <c r="C228" s="1" t="s">
        <v>264</v>
      </c>
      <c r="D228" s="1" t="s">
        <v>265</v>
      </c>
      <c r="E228" s="1" t="s">
        <v>258</v>
      </c>
      <c r="F228" s="1">
        <v>228</v>
      </c>
      <c r="G228" s="2">
        <v>57</v>
      </c>
      <c r="H228" s="2"/>
      <c r="I228" s="5">
        <f t="shared" si="3"/>
        <v>57</v>
      </c>
      <c r="J228" s="3"/>
      <c r="L228" s="3"/>
    </row>
    <row r="229" spans="1:12" x14ac:dyDescent="0.25">
      <c r="A229" s="1" t="s">
        <v>217</v>
      </c>
      <c r="B229" s="1" t="s">
        <v>217</v>
      </c>
      <c r="C229" s="1" t="s">
        <v>264</v>
      </c>
      <c r="D229" s="1" t="s">
        <v>265</v>
      </c>
      <c r="E229" s="1" t="s">
        <v>258</v>
      </c>
      <c r="F229" s="1">
        <v>229</v>
      </c>
      <c r="G229" s="2">
        <v>74738</v>
      </c>
      <c r="H229" s="2"/>
      <c r="I229" s="5">
        <f t="shared" si="3"/>
        <v>74738</v>
      </c>
      <c r="J229" s="3"/>
      <c r="L229" s="3"/>
    </row>
    <row r="230" spans="1:12" x14ac:dyDescent="0.25">
      <c r="A230" s="1" t="s">
        <v>218</v>
      </c>
      <c r="B230" s="1" t="s">
        <v>218</v>
      </c>
      <c r="C230" s="1" t="s">
        <v>267</v>
      </c>
      <c r="D230" s="1" t="s">
        <v>268</v>
      </c>
      <c r="E230" s="1" t="s">
        <v>258</v>
      </c>
      <c r="F230" s="1">
        <v>230</v>
      </c>
      <c r="G230" s="2">
        <v>1309087</v>
      </c>
      <c r="H230" s="2">
        <v>4132</v>
      </c>
      <c r="I230" s="5">
        <f t="shared" si="3"/>
        <v>1313219</v>
      </c>
      <c r="J230" s="3"/>
      <c r="L230" s="3"/>
    </row>
    <row r="231" spans="1:12" x14ac:dyDescent="0.25">
      <c r="A231" s="1" t="s">
        <v>219</v>
      </c>
      <c r="B231" s="1" t="s">
        <v>219</v>
      </c>
      <c r="C231" s="1" t="s">
        <v>262</v>
      </c>
      <c r="D231" s="1" t="s">
        <v>263</v>
      </c>
      <c r="E231" s="1" t="s">
        <v>258</v>
      </c>
      <c r="F231" s="1">
        <v>231</v>
      </c>
      <c r="G231" s="2">
        <v>10048361</v>
      </c>
      <c r="H231" s="2">
        <v>683017</v>
      </c>
      <c r="I231" s="5">
        <f t="shared" si="3"/>
        <v>10731378</v>
      </c>
      <c r="J231" s="3"/>
      <c r="L231" s="3"/>
    </row>
    <row r="232" spans="1:12" x14ac:dyDescent="0.25">
      <c r="A232" s="1" t="s">
        <v>220</v>
      </c>
      <c r="B232" s="1" t="s">
        <v>220</v>
      </c>
      <c r="C232" s="1" t="s">
        <v>256</v>
      </c>
      <c r="D232" s="1" t="s">
        <v>270</v>
      </c>
      <c r="E232" s="1" t="s">
        <v>258</v>
      </c>
      <c r="F232" s="1">
        <v>232</v>
      </c>
      <c r="G232" s="2">
        <v>48359951</v>
      </c>
      <c r="H232" s="2">
        <v>23887836</v>
      </c>
      <c r="I232" s="5">
        <f t="shared" si="3"/>
        <v>72247787</v>
      </c>
      <c r="J232" s="3"/>
      <c r="L232" s="3"/>
    </row>
    <row r="233" spans="1:12" x14ac:dyDescent="0.25">
      <c r="A233" s="1" t="s">
        <v>221</v>
      </c>
      <c r="B233" s="1" t="s">
        <v>221</v>
      </c>
      <c r="C233" s="1" t="s">
        <v>256</v>
      </c>
      <c r="D233" s="1" t="s">
        <v>283</v>
      </c>
      <c r="E233" s="1" t="s">
        <v>258</v>
      </c>
      <c r="F233" s="1">
        <v>233</v>
      </c>
      <c r="G233" s="2">
        <v>5020520</v>
      </c>
      <c r="H233" s="2">
        <v>119535</v>
      </c>
      <c r="I233" s="5">
        <f t="shared" si="3"/>
        <v>5140055</v>
      </c>
      <c r="J233" s="3"/>
      <c r="L233" s="3"/>
    </row>
    <row r="234" spans="1:12" x14ac:dyDescent="0.25">
      <c r="A234" s="1" t="s">
        <v>222</v>
      </c>
      <c r="B234" s="1" t="s">
        <v>222</v>
      </c>
      <c r="C234" s="1" t="s">
        <v>267</v>
      </c>
      <c r="D234" s="1" t="s">
        <v>268</v>
      </c>
      <c r="E234" s="1" t="s">
        <v>258</v>
      </c>
      <c r="F234" s="1">
        <v>234</v>
      </c>
      <c r="G234" s="2">
        <v>26437</v>
      </c>
      <c r="H234" s="2"/>
      <c r="I234" s="5">
        <f t="shared" si="3"/>
        <v>26437</v>
      </c>
      <c r="J234" s="3"/>
      <c r="L234" s="3"/>
    </row>
    <row r="235" spans="1:12" x14ac:dyDescent="0.25">
      <c r="A235" s="1" t="s">
        <v>223</v>
      </c>
      <c r="B235" s="1" t="s">
        <v>223</v>
      </c>
      <c r="C235" s="1" t="s">
        <v>264</v>
      </c>
      <c r="D235" s="1" t="s">
        <v>265</v>
      </c>
      <c r="E235" s="1" t="s">
        <v>258</v>
      </c>
      <c r="F235" s="1">
        <v>235</v>
      </c>
      <c r="G235" s="2">
        <v>3087</v>
      </c>
      <c r="H235" s="2"/>
      <c r="I235" s="5">
        <f t="shared" si="3"/>
        <v>3087</v>
      </c>
      <c r="J235" s="3"/>
      <c r="L235" s="3"/>
    </row>
    <row r="236" spans="1:12" x14ac:dyDescent="0.25">
      <c r="A236" s="1" t="s">
        <v>304</v>
      </c>
      <c r="B236" s="1" t="s">
        <v>250</v>
      </c>
      <c r="C236" s="1" t="s">
        <v>259</v>
      </c>
      <c r="D236" s="1" t="s">
        <v>281</v>
      </c>
      <c r="E236" s="1" t="s">
        <v>261</v>
      </c>
      <c r="F236" s="1">
        <v>236</v>
      </c>
      <c r="G236" s="2">
        <v>62099583</v>
      </c>
      <c r="H236" s="2">
        <v>161947</v>
      </c>
      <c r="I236" s="5">
        <f t="shared" si="3"/>
        <v>62261530</v>
      </c>
      <c r="J236" s="3"/>
      <c r="L236" s="3"/>
    </row>
    <row r="237" spans="1:12" x14ac:dyDescent="0.25">
      <c r="A237" s="1" t="s">
        <v>224</v>
      </c>
      <c r="B237" s="1" t="s">
        <v>224</v>
      </c>
      <c r="C237" s="1" t="s">
        <v>262</v>
      </c>
      <c r="D237" s="1" t="s">
        <v>278</v>
      </c>
      <c r="E237" s="1" t="s">
        <v>258</v>
      </c>
      <c r="F237" s="1">
        <v>237</v>
      </c>
      <c r="G237" s="2">
        <v>28159382</v>
      </c>
      <c r="H237" s="2">
        <v>8008598</v>
      </c>
      <c r="I237" s="5">
        <f t="shared" si="3"/>
        <v>36167980</v>
      </c>
      <c r="J237" s="3"/>
      <c r="L237" s="3"/>
    </row>
    <row r="238" spans="1:12" x14ac:dyDescent="0.25">
      <c r="A238" s="1" t="s">
        <v>225</v>
      </c>
      <c r="B238" s="1" t="s">
        <v>225</v>
      </c>
      <c r="C238" s="1" t="s">
        <v>259</v>
      </c>
      <c r="D238" s="1" t="s">
        <v>277</v>
      </c>
      <c r="E238" s="1" t="s">
        <v>261</v>
      </c>
      <c r="F238" s="1">
        <v>238</v>
      </c>
      <c r="G238" s="2">
        <v>44595529</v>
      </c>
      <c r="H238" s="2">
        <v>771068</v>
      </c>
      <c r="I238" s="5">
        <f t="shared" si="3"/>
        <v>45366597</v>
      </c>
      <c r="J238" s="3"/>
      <c r="L238" s="3"/>
    </row>
    <row r="239" spans="1:12" x14ac:dyDescent="0.25">
      <c r="A239" s="1" t="s">
        <v>226</v>
      </c>
      <c r="B239" s="1" t="s">
        <v>226</v>
      </c>
      <c r="C239" s="1" t="s">
        <v>256</v>
      </c>
      <c r="D239" s="1" t="s">
        <v>270</v>
      </c>
      <c r="E239" s="1" t="s">
        <v>258</v>
      </c>
      <c r="F239" s="1">
        <v>239</v>
      </c>
      <c r="G239" s="2">
        <v>8854666</v>
      </c>
      <c r="H239" s="2">
        <v>11163</v>
      </c>
      <c r="I239" s="5">
        <f t="shared" si="3"/>
        <v>8865829</v>
      </c>
      <c r="J239" s="3"/>
      <c r="L239" s="3"/>
    </row>
    <row r="240" spans="1:12" x14ac:dyDescent="0.25">
      <c r="A240" s="1" t="s">
        <v>227</v>
      </c>
      <c r="B240" s="1" t="s">
        <v>227</v>
      </c>
      <c r="C240" s="1" t="s">
        <v>262</v>
      </c>
      <c r="D240" s="1" t="s">
        <v>278</v>
      </c>
      <c r="E240" s="1" t="s">
        <v>258</v>
      </c>
      <c r="F240" s="1">
        <v>240</v>
      </c>
      <c r="G240" s="2">
        <v>35070290</v>
      </c>
      <c r="H240" s="2">
        <v>12228022</v>
      </c>
      <c r="I240" s="5">
        <f t="shared" si="3"/>
        <v>47298312</v>
      </c>
      <c r="J240" s="3"/>
      <c r="L240" s="3"/>
    </row>
    <row r="241" spans="1:12" x14ac:dyDescent="0.25">
      <c r="A241" s="1" t="s">
        <v>228</v>
      </c>
      <c r="B241" s="1" t="s">
        <v>228</v>
      </c>
      <c r="C241" s="1" t="s">
        <v>267</v>
      </c>
      <c r="D241" s="1" t="s">
        <v>279</v>
      </c>
      <c r="E241" s="1" t="s">
        <v>261</v>
      </c>
      <c r="F241" s="1">
        <v>241</v>
      </c>
      <c r="G241" s="2">
        <v>301528200</v>
      </c>
      <c r="H241" s="2">
        <v>14206257</v>
      </c>
      <c r="I241" s="5">
        <f t="shared" si="3"/>
        <v>315734457</v>
      </c>
      <c r="J241" s="3"/>
      <c r="L241" s="3"/>
    </row>
    <row r="242" spans="1:12" x14ac:dyDescent="0.25">
      <c r="A242" s="1" t="s">
        <v>229</v>
      </c>
      <c r="B242" s="1" t="s">
        <v>229</v>
      </c>
      <c r="C242" s="1" t="s">
        <v>267</v>
      </c>
      <c r="D242" s="1" t="s">
        <v>268</v>
      </c>
      <c r="E242" s="1" t="s">
        <v>258</v>
      </c>
      <c r="F242" s="1">
        <v>242</v>
      </c>
      <c r="G242" s="2">
        <v>95836</v>
      </c>
      <c r="H242" s="2">
        <v>952</v>
      </c>
      <c r="I242" s="5">
        <f t="shared" si="3"/>
        <v>96788</v>
      </c>
      <c r="J242" s="3"/>
      <c r="L242" s="3"/>
    </row>
    <row r="243" spans="1:12" x14ac:dyDescent="0.25">
      <c r="A243" s="1" t="s">
        <v>230</v>
      </c>
      <c r="B243" s="1" t="s">
        <v>230</v>
      </c>
      <c r="C243" s="1" t="s">
        <v>267</v>
      </c>
      <c r="D243" s="1" t="s">
        <v>269</v>
      </c>
      <c r="E243" s="1" t="s">
        <v>258</v>
      </c>
      <c r="F243" s="1">
        <v>243</v>
      </c>
      <c r="G243" s="2">
        <v>3337986</v>
      </c>
      <c r="H243" s="2">
        <v>166</v>
      </c>
      <c r="I243" s="5">
        <f t="shared" si="3"/>
        <v>3338152</v>
      </c>
      <c r="J243" s="3"/>
      <c r="L243" s="3"/>
    </row>
    <row r="244" spans="1:12" x14ac:dyDescent="0.25">
      <c r="A244" s="1" t="s">
        <v>231</v>
      </c>
      <c r="B244" s="1" t="s">
        <v>231</v>
      </c>
      <c r="C244" s="1" t="s">
        <v>256</v>
      </c>
      <c r="D244" s="1" t="s">
        <v>283</v>
      </c>
      <c r="E244" s="1" t="s">
        <v>258</v>
      </c>
      <c r="F244" s="1">
        <v>244</v>
      </c>
      <c r="G244" s="2">
        <v>26753797</v>
      </c>
      <c r="H244" s="2">
        <v>1830053</v>
      </c>
      <c r="I244" s="5">
        <f t="shared" si="3"/>
        <v>28583850</v>
      </c>
      <c r="J244" s="3"/>
      <c r="L244" s="3"/>
    </row>
    <row r="245" spans="1:12" x14ac:dyDescent="0.25">
      <c r="A245" s="1" t="s">
        <v>232</v>
      </c>
      <c r="B245" s="1" t="s">
        <v>232</v>
      </c>
      <c r="C245" s="1" t="s">
        <v>264</v>
      </c>
      <c r="D245" s="1" t="s">
        <v>282</v>
      </c>
      <c r="E245" s="1" t="s">
        <v>258</v>
      </c>
      <c r="F245" s="1">
        <v>245</v>
      </c>
      <c r="G245" s="2">
        <v>147595</v>
      </c>
      <c r="H245" s="2">
        <v>17739</v>
      </c>
      <c r="I245" s="5">
        <f t="shared" si="3"/>
        <v>165334</v>
      </c>
      <c r="J245" s="3"/>
      <c r="L245" s="3"/>
    </row>
    <row r="246" spans="1:12" x14ac:dyDescent="0.25">
      <c r="A246" s="1" t="s">
        <v>305</v>
      </c>
      <c r="B246" s="1" t="s">
        <v>251</v>
      </c>
      <c r="C246" s="1" t="s">
        <v>267</v>
      </c>
      <c r="D246" s="1" t="s">
        <v>269</v>
      </c>
      <c r="E246" s="1" t="s">
        <v>258</v>
      </c>
      <c r="F246" s="1">
        <v>246</v>
      </c>
      <c r="G246" s="2">
        <v>18023779</v>
      </c>
      <c r="H246" s="2">
        <v>11211709</v>
      </c>
      <c r="I246" s="5">
        <f t="shared" si="3"/>
        <v>29235488</v>
      </c>
      <c r="J246" s="3"/>
      <c r="L246" s="3"/>
    </row>
    <row r="247" spans="1:12" x14ac:dyDescent="0.25">
      <c r="A247" s="1" t="s">
        <v>233</v>
      </c>
      <c r="B247" s="1" t="s">
        <v>233</v>
      </c>
      <c r="C247" s="1" t="s">
        <v>256</v>
      </c>
      <c r="D247" s="1" t="s">
        <v>276</v>
      </c>
      <c r="E247" s="1" t="s">
        <v>258</v>
      </c>
      <c r="F247" s="1">
        <v>247</v>
      </c>
      <c r="G247" s="2">
        <v>84930823</v>
      </c>
      <c r="H247" s="2">
        <v>5321077</v>
      </c>
      <c r="I247" s="5">
        <f t="shared" si="3"/>
        <v>90251900</v>
      </c>
      <c r="J247" s="3"/>
      <c r="L247" s="3"/>
    </row>
    <row r="248" spans="1:12" x14ac:dyDescent="0.25">
      <c r="A248" s="1" t="s">
        <v>306</v>
      </c>
      <c r="B248" s="1" t="s">
        <v>252</v>
      </c>
      <c r="C248" s="1" t="s">
        <v>264</v>
      </c>
      <c r="D248" s="1" t="s">
        <v>265</v>
      </c>
      <c r="E248" s="1" t="s">
        <v>258</v>
      </c>
      <c r="F248" s="1">
        <v>248</v>
      </c>
      <c r="G248" s="2">
        <v>13025</v>
      </c>
      <c r="H248" s="2">
        <v>68</v>
      </c>
      <c r="I248" s="5">
        <f t="shared" si="3"/>
        <v>13093</v>
      </c>
      <c r="J248" s="3"/>
      <c r="L248" s="3"/>
    </row>
    <row r="249" spans="1:12" x14ac:dyDescent="0.25">
      <c r="A249" s="1" t="s">
        <v>234</v>
      </c>
      <c r="B249" s="1" t="s">
        <v>234</v>
      </c>
      <c r="C249" s="1" t="s">
        <v>256</v>
      </c>
      <c r="D249" s="1" t="s">
        <v>270</v>
      </c>
      <c r="E249" s="1" t="s">
        <v>258</v>
      </c>
      <c r="F249" s="1">
        <v>249</v>
      </c>
      <c r="G249" s="2">
        <v>998179</v>
      </c>
      <c r="H249" s="2">
        <v>1571861</v>
      </c>
      <c r="I249" s="5">
        <f t="shared" si="3"/>
        <v>2570040</v>
      </c>
      <c r="J249" s="3"/>
      <c r="L249" s="3"/>
    </row>
    <row r="250" spans="1:12" x14ac:dyDescent="0.25">
      <c r="A250" s="1" t="s">
        <v>235</v>
      </c>
      <c r="B250" s="1" t="s">
        <v>235</v>
      </c>
      <c r="C250" s="1" t="s">
        <v>262</v>
      </c>
      <c r="D250" s="1" t="s">
        <v>263</v>
      </c>
      <c r="E250" s="1" t="s">
        <v>258</v>
      </c>
      <c r="F250" s="1">
        <v>250</v>
      </c>
      <c r="G250" s="2">
        <v>544426</v>
      </c>
      <c r="H250" s="2">
        <v>536</v>
      </c>
      <c r="I250" s="5">
        <f t="shared" si="3"/>
        <v>544962</v>
      </c>
      <c r="J250" s="3"/>
      <c r="L250" s="3"/>
    </row>
    <row r="251" spans="1:12" x14ac:dyDescent="0.25">
      <c r="A251" s="1" t="s">
        <v>236</v>
      </c>
      <c r="B251" s="1" t="s">
        <v>236</v>
      </c>
      <c r="C251" s="1" t="s">
        <v>256</v>
      </c>
      <c r="D251" s="1" t="s">
        <v>270</v>
      </c>
      <c r="E251" s="1" t="s">
        <v>258</v>
      </c>
      <c r="F251" s="1">
        <v>251</v>
      </c>
      <c r="G251" s="2">
        <v>9304781</v>
      </c>
      <c r="H251" s="2">
        <v>14346425</v>
      </c>
      <c r="I251" s="5">
        <f t="shared" si="3"/>
        <v>23651206</v>
      </c>
      <c r="J251" s="3"/>
      <c r="L251" s="3"/>
    </row>
    <row r="252" spans="1:12" x14ac:dyDescent="0.25">
      <c r="A252" s="1" t="s">
        <v>237</v>
      </c>
      <c r="B252" s="1" t="s">
        <v>237</v>
      </c>
      <c r="C252" s="1" t="s">
        <v>262</v>
      </c>
      <c r="D252" s="1" t="s">
        <v>278</v>
      </c>
      <c r="E252" s="1" t="s">
        <v>258</v>
      </c>
      <c r="F252" s="1">
        <v>252</v>
      </c>
      <c r="G252" s="2">
        <v>12849119</v>
      </c>
      <c r="H252" s="2">
        <v>1088839</v>
      </c>
      <c r="I252" s="5">
        <f t="shared" si="3"/>
        <v>13937958</v>
      </c>
      <c r="J252" s="3"/>
      <c r="L252" s="3"/>
    </row>
    <row r="253" spans="1:12" x14ac:dyDescent="0.25">
      <c r="A253" s="1" t="s">
        <v>238</v>
      </c>
      <c r="B253" s="1" t="s">
        <v>238</v>
      </c>
      <c r="C253" s="1" t="s">
        <v>262</v>
      </c>
      <c r="D253" s="1" t="s">
        <v>278</v>
      </c>
      <c r="E253" s="1" t="s">
        <v>258</v>
      </c>
      <c r="F253" s="1">
        <v>253</v>
      </c>
      <c r="G253" s="2">
        <v>11373931</v>
      </c>
      <c r="H253" s="2">
        <v>2149675</v>
      </c>
      <c r="I253" s="5">
        <f t="shared" si="3"/>
        <v>13523606</v>
      </c>
      <c r="J253" s="6"/>
      <c r="L253" s="3"/>
    </row>
    <row r="254" spans="1:12" x14ac:dyDescent="0.25">
      <c r="H254" s="2"/>
      <c r="I254" s="5"/>
      <c r="J254" s="6"/>
    </row>
    <row r="255" spans="1:12" x14ac:dyDescent="0.25">
      <c r="H25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2"/>
  <sheetViews>
    <sheetView workbookViewId="0"/>
  </sheetViews>
  <sheetFormatPr defaultRowHeight="15" x14ac:dyDescent="0.25"/>
  <cols>
    <col min="1" max="1" width="30.7109375" bestFit="1" customWidth="1"/>
    <col min="2" max="2" width="15.7109375" customWidth="1"/>
    <col min="3" max="3" width="23.28515625" customWidth="1"/>
    <col min="4" max="4" width="18.85546875" customWidth="1"/>
  </cols>
  <sheetData>
    <row r="3" spans="1:5" x14ac:dyDescent="0.25">
      <c r="A3" s="11" t="s">
        <v>287</v>
      </c>
      <c r="B3" t="s">
        <v>289</v>
      </c>
      <c r="C3" t="s">
        <v>290</v>
      </c>
      <c r="D3" t="s">
        <v>291</v>
      </c>
      <c r="E3" s="15"/>
    </row>
    <row r="4" spans="1:5" x14ac:dyDescent="0.25">
      <c r="A4" s="12" t="s">
        <v>261</v>
      </c>
      <c r="B4" s="3">
        <v>1154233454</v>
      </c>
      <c r="C4" s="3">
        <v>80358784</v>
      </c>
      <c r="D4" s="3">
        <v>1234592238</v>
      </c>
      <c r="E4" s="16">
        <f>C4/D4</f>
        <v>6.5089331948318951E-2</v>
      </c>
    </row>
    <row r="5" spans="1:5" x14ac:dyDescent="0.25">
      <c r="A5" s="13" t="s">
        <v>267</v>
      </c>
      <c r="B5" s="3">
        <v>334546791</v>
      </c>
      <c r="C5" s="3">
        <v>15255167</v>
      </c>
      <c r="D5" s="3">
        <v>349801958</v>
      </c>
      <c r="E5" s="17">
        <f t="shared" ref="E5:E38" si="0">C5/D5</f>
        <v>4.3610867952888932E-2</v>
      </c>
    </row>
    <row r="6" spans="1:5" x14ac:dyDescent="0.25">
      <c r="A6" s="14" t="s">
        <v>279</v>
      </c>
      <c r="B6" s="3">
        <v>334546791</v>
      </c>
      <c r="C6" s="3">
        <v>15255167</v>
      </c>
      <c r="D6" s="3">
        <v>349801958</v>
      </c>
      <c r="E6" s="6">
        <f t="shared" si="0"/>
        <v>4.3610867952888932E-2</v>
      </c>
    </row>
    <row r="7" spans="1:5" x14ac:dyDescent="0.25">
      <c r="A7" s="13" t="s">
        <v>256</v>
      </c>
      <c r="B7" s="3">
        <v>119652135</v>
      </c>
      <c r="C7" s="3">
        <v>4542234</v>
      </c>
      <c r="D7" s="3">
        <v>124194369</v>
      </c>
      <c r="E7" s="17">
        <f t="shared" si="0"/>
        <v>3.6573590546605216E-2</v>
      </c>
    </row>
    <row r="8" spans="1:5" x14ac:dyDescent="0.25">
      <c r="A8" s="14" t="s">
        <v>280</v>
      </c>
      <c r="B8" s="3">
        <v>119652135</v>
      </c>
      <c r="C8" s="3">
        <v>4542234</v>
      </c>
      <c r="D8" s="3">
        <v>124194369</v>
      </c>
      <c r="E8" s="6">
        <f t="shared" si="0"/>
        <v>3.6573590546605216E-2</v>
      </c>
    </row>
    <row r="9" spans="1:5" x14ac:dyDescent="0.25">
      <c r="A9" s="13" t="s">
        <v>259</v>
      </c>
      <c r="B9" s="3">
        <v>673882209</v>
      </c>
      <c r="C9" s="3">
        <v>59792403</v>
      </c>
      <c r="D9" s="3">
        <v>733674612</v>
      </c>
      <c r="E9" s="17">
        <f t="shared" si="0"/>
        <v>8.149716784802688E-2</v>
      </c>
    </row>
    <row r="10" spans="1:5" x14ac:dyDescent="0.25">
      <c r="A10" s="14" t="s">
        <v>277</v>
      </c>
      <c r="B10" s="3">
        <v>276997470</v>
      </c>
      <c r="C10" s="3">
        <v>16087873</v>
      </c>
      <c r="D10" s="3">
        <v>293085343</v>
      </c>
      <c r="E10" s="6">
        <f t="shared" si="0"/>
        <v>5.4891427989287069E-2</v>
      </c>
    </row>
    <row r="11" spans="1:5" x14ac:dyDescent="0.25">
      <c r="A11" s="14" t="s">
        <v>281</v>
      </c>
      <c r="B11" s="3">
        <v>114290367</v>
      </c>
      <c r="C11" s="3">
        <v>422648</v>
      </c>
      <c r="D11" s="3">
        <v>114713015</v>
      </c>
      <c r="E11" s="6">
        <f t="shared" si="0"/>
        <v>3.6843944865366848E-3</v>
      </c>
    </row>
    <row r="12" spans="1:5" x14ac:dyDescent="0.25">
      <c r="A12" s="14" t="s">
        <v>260</v>
      </c>
      <c r="B12" s="3">
        <v>126499445</v>
      </c>
      <c r="C12" s="3">
        <v>25537651</v>
      </c>
      <c r="D12" s="3">
        <v>152037096</v>
      </c>
      <c r="E12" s="6">
        <f t="shared" si="0"/>
        <v>0.16796986835370756</v>
      </c>
    </row>
    <row r="13" spans="1:5" x14ac:dyDescent="0.25">
      <c r="A13" s="14" t="s">
        <v>272</v>
      </c>
      <c r="B13" s="3">
        <v>156094927</v>
      </c>
      <c r="C13" s="3">
        <v>17744231</v>
      </c>
      <c r="D13" s="3">
        <v>173839158</v>
      </c>
      <c r="E13" s="6">
        <f t="shared" si="0"/>
        <v>0.10207269296598871</v>
      </c>
    </row>
    <row r="14" spans="1:5" x14ac:dyDescent="0.25">
      <c r="A14" s="13" t="s">
        <v>264</v>
      </c>
      <c r="B14" s="3">
        <v>26152319</v>
      </c>
      <c r="C14" s="3">
        <v>768980</v>
      </c>
      <c r="D14" s="3">
        <v>26921299</v>
      </c>
      <c r="E14" s="17">
        <f t="shared" si="0"/>
        <v>2.8564000570700545E-2</v>
      </c>
    </row>
    <row r="15" spans="1:5" x14ac:dyDescent="0.25">
      <c r="A15" s="14" t="s">
        <v>271</v>
      </c>
      <c r="B15" s="3">
        <v>26152319</v>
      </c>
      <c r="C15" s="3">
        <v>768980</v>
      </c>
      <c r="D15" s="3">
        <v>26921299</v>
      </c>
      <c r="E15" s="6">
        <f t="shared" si="0"/>
        <v>2.8564000570700545E-2</v>
      </c>
    </row>
    <row r="16" spans="1:5" x14ac:dyDescent="0.25">
      <c r="A16" s="12" t="s">
        <v>258</v>
      </c>
      <c r="B16" s="3">
        <v>4939252478</v>
      </c>
      <c r="C16" s="3">
        <v>835113556</v>
      </c>
      <c r="D16" s="3">
        <v>5774366034</v>
      </c>
      <c r="E16" s="16">
        <f t="shared" si="0"/>
        <v>0.14462428448123557</v>
      </c>
    </row>
    <row r="17" spans="1:5" x14ac:dyDescent="0.25">
      <c r="A17" s="13" t="s">
        <v>262</v>
      </c>
      <c r="B17" s="3">
        <v>868734789</v>
      </c>
      <c r="C17" s="3">
        <v>202857917</v>
      </c>
      <c r="D17" s="3">
        <v>1071592706</v>
      </c>
      <c r="E17" s="17">
        <f t="shared" si="0"/>
        <v>0.18930505579607781</v>
      </c>
    </row>
    <row r="18" spans="1:5" x14ac:dyDescent="0.25">
      <c r="A18" s="14" t="s">
        <v>278</v>
      </c>
      <c r="B18" s="3">
        <v>224563947</v>
      </c>
      <c r="C18" s="3">
        <v>135451149</v>
      </c>
      <c r="D18" s="3">
        <v>360015096</v>
      </c>
      <c r="E18" s="6">
        <f t="shared" si="0"/>
        <v>0.37623741477774031</v>
      </c>
    </row>
    <row r="19" spans="1:5" x14ac:dyDescent="0.25">
      <c r="A19" s="14" t="s">
        <v>266</v>
      </c>
      <c r="B19" s="3">
        <v>107917193</v>
      </c>
      <c r="C19" s="3">
        <v>21197521</v>
      </c>
      <c r="D19" s="3">
        <v>129114714</v>
      </c>
      <c r="E19" s="6">
        <f t="shared" si="0"/>
        <v>0.1641758738667074</v>
      </c>
    </row>
    <row r="20" spans="1:5" x14ac:dyDescent="0.25">
      <c r="A20" s="14" t="s">
        <v>263</v>
      </c>
      <c r="B20" s="3">
        <v>184344043</v>
      </c>
      <c r="C20" s="3">
        <v>20107029</v>
      </c>
      <c r="D20" s="3">
        <v>204451072</v>
      </c>
      <c r="E20" s="6">
        <f t="shared" si="0"/>
        <v>9.8346410235501239E-2</v>
      </c>
    </row>
    <row r="21" spans="1:5" x14ac:dyDescent="0.25">
      <c r="A21" s="14" t="s">
        <v>275</v>
      </c>
      <c r="B21" s="3">
        <v>43881942</v>
      </c>
      <c r="C21" s="3">
        <v>15417896</v>
      </c>
      <c r="D21" s="3">
        <v>59299838</v>
      </c>
      <c r="E21" s="6">
        <f t="shared" si="0"/>
        <v>0.25999895648956073</v>
      </c>
    </row>
    <row r="22" spans="1:5" x14ac:dyDescent="0.25">
      <c r="A22" s="14" t="s">
        <v>274</v>
      </c>
      <c r="B22" s="3">
        <v>308027664</v>
      </c>
      <c r="C22" s="3">
        <v>10684322</v>
      </c>
      <c r="D22" s="3">
        <v>318711986</v>
      </c>
      <c r="E22" s="6">
        <f t="shared" si="0"/>
        <v>3.3523439560883037E-2</v>
      </c>
    </row>
    <row r="23" spans="1:5" x14ac:dyDescent="0.25">
      <c r="A23" s="13" t="s">
        <v>267</v>
      </c>
      <c r="B23" s="3">
        <v>442428906</v>
      </c>
      <c r="C23" s="3">
        <v>156711381</v>
      </c>
      <c r="D23" s="3">
        <v>599140287</v>
      </c>
      <c r="E23" s="17">
        <f t="shared" si="0"/>
        <v>0.26156041314577799</v>
      </c>
    </row>
    <row r="24" spans="1:5" x14ac:dyDescent="0.25">
      <c r="A24" s="14" t="s">
        <v>268</v>
      </c>
      <c r="B24" s="3">
        <v>36623724</v>
      </c>
      <c r="C24" s="3">
        <v>4621482</v>
      </c>
      <c r="D24" s="3">
        <v>41245206</v>
      </c>
      <c r="E24" s="6">
        <f t="shared" si="0"/>
        <v>0.11204894939790093</v>
      </c>
    </row>
    <row r="25" spans="1:5" x14ac:dyDescent="0.25">
      <c r="A25" s="14" t="s">
        <v>273</v>
      </c>
      <c r="B25" s="3">
        <v>102108071</v>
      </c>
      <c r="C25" s="3">
        <v>61438473</v>
      </c>
      <c r="D25" s="3">
        <v>163546544</v>
      </c>
      <c r="E25" s="6">
        <f t="shared" si="0"/>
        <v>0.3756635358800367</v>
      </c>
    </row>
    <row r="26" spans="1:5" x14ac:dyDescent="0.25">
      <c r="A26" s="14" t="s">
        <v>279</v>
      </c>
      <c r="B26" s="3">
        <v>52387</v>
      </c>
      <c r="C26" s="3"/>
      <c r="D26" s="3">
        <v>52387</v>
      </c>
      <c r="E26" s="6">
        <f t="shared" si="0"/>
        <v>0</v>
      </c>
    </row>
    <row r="27" spans="1:5" x14ac:dyDescent="0.25">
      <c r="A27" s="14" t="s">
        <v>269</v>
      </c>
      <c r="B27" s="3">
        <v>303644724</v>
      </c>
      <c r="C27" s="3">
        <v>90651426</v>
      </c>
      <c r="D27" s="3">
        <v>394296150</v>
      </c>
      <c r="E27" s="6">
        <f t="shared" si="0"/>
        <v>0.22990695191926169</v>
      </c>
    </row>
    <row r="28" spans="1:5" x14ac:dyDescent="0.25">
      <c r="A28" s="13" t="s">
        <v>256</v>
      </c>
      <c r="B28" s="3">
        <v>3622330861</v>
      </c>
      <c r="C28" s="3">
        <v>472399474</v>
      </c>
      <c r="D28" s="3">
        <v>4094730335</v>
      </c>
      <c r="E28" s="17">
        <f t="shared" si="0"/>
        <v>0.11536766413214852</v>
      </c>
    </row>
    <row r="29" spans="1:5" x14ac:dyDescent="0.25">
      <c r="A29" s="14" t="s">
        <v>283</v>
      </c>
      <c r="B29" s="3">
        <v>52817558</v>
      </c>
      <c r="C29" s="3">
        <v>9314761</v>
      </c>
      <c r="D29" s="3">
        <v>62132319</v>
      </c>
      <c r="E29" s="6">
        <f t="shared" si="0"/>
        <v>0.14991812876000973</v>
      </c>
    </row>
    <row r="30" spans="1:5" x14ac:dyDescent="0.25">
      <c r="A30" s="14" t="s">
        <v>280</v>
      </c>
      <c r="B30" s="3">
        <v>1250648929</v>
      </c>
      <c r="C30" s="3">
        <v>221860342</v>
      </c>
      <c r="D30" s="3">
        <v>1472509271</v>
      </c>
      <c r="E30" s="6">
        <f t="shared" si="0"/>
        <v>0.15066821402715638</v>
      </c>
    </row>
    <row r="31" spans="1:5" x14ac:dyDescent="0.25">
      <c r="A31" s="14" t="s">
        <v>276</v>
      </c>
      <c r="B31" s="3">
        <v>550218400</v>
      </c>
      <c r="C31" s="3">
        <v>52401515</v>
      </c>
      <c r="D31" s="3">
        <v>602619915</v>
      </c>
      <c r="E31" s="6">
        <f t="shared" si="0"/>
        <v>8.6956162077716934E-2</v>
      </c>
    </row>
    <row r="32" spans="1:5" x14ac:dyDescent="0.25">
      <c r="A32" s="14" t="s">
        <v>257</v>
      </c>
      <c r="B32" s="3">
        <v>1593074510</v>
      </c>
      <c r="C32" s="3">
        <v>128108834</v>
      </c>
      <c r="D32" s="3">
        <v>1721183344</v>
      </c>
      <c r="E32" s="6">
        <f t="shared" si="0"/>
        <v>7.4430672622172428E-2</v>
      </c>
    </row>
    <row r="33" spans="1:5" x14ac:dyDescent="0.25">
      <c r="A33" s="14" t="s">
        <v>270</v>
      </c>
      <c r="B33" s="3">
        <v>175571464</v>
      </c>
      <c r="C33" s="3">
        <v>60714022</v>
      </c>
      <c r="D33" s="3">
        <v>236285486</v>
      </c>
      <c r="E33" s="6">
        <f t="shared" si="0"/>
        <v>0.2569519737661754</v>
      </c>
    </row>
    <row r="34" spans="1:5" x14ac:dyDescent="0.25">
      <c r="A34" s="13" t="s">
        <v>264</v>
      </c>
      <c r="B34" s="3">
        <v>5757922</v>
      </c>
      <c r="C34" s="3">
        <v>3144784</v>
      </c>
      <c r="D34" s="3">
        <v>8902706</v>
      </c>
      <c r="E34" s="17">
        <f t="shared" si="0"/>
        <v>0.3532391162866661</v>
      </c>
    </row>
    <row r="35" spans="1:5" x14ac:dyDescent="0.25">
      <c r="A35" s="14" t="s">
        <v>282</v>
      </c>
      <c r="B35" s="3">
        <v>4954049</v>
      </c>
      <c r="C35" s="3">
        <v>3135102</v>
      </c>
      <c r="D35" s="3">
        <v>8089151</v>
      </c>
      <c r="E35" s="6">
        <f t="shared" si="0"/>
        <v>0.38756873249120954</v>
      </c>
    </row>
    <row r="36" spans="1:5" x14ac:dyDescent="0.25">
      <c r="A36" s="14" t="s">
        <v>284</v>
      </c>
      <c r="B36" s="3">
        <v>345375</v>
      </c>
      <c r="C36" s="3">
        <v>190</v>
      </c>
      <c r="D36" s="3">
        <v>345565</v>
      </c>
      <c r="E36" s="6">
        <f t="shared" si="0"/>
        <v>5.4982420094627641E-4</v>
      </c>
    </row>
    <row r="37" spans="1:5" x14ac:dyDescent="0.25">
      <c r="A37" s="14" t="s">
        <v>265</v>
      </c>
      <c r="B37" s="3">
        <v>458498</v>
      </c>
      <c r="C37" s="3">
        <v>9492</v>
      </c>
      <c r="D37" s="3">
        <v>467990</v>
      </c>
      <c r="E37" s="6">
        <f t="shared" si="0"/>
        <v>2.0282484668475823E-2</v>
      </c>
    </row>
    <row r="38" spans="1:5" x14ac:dyDescent="0.25">
      <c r="A38" s="12" t="s">
        <v>288</v>
      </c>
      <c r="B38" s="3">
        <v>6093485932</v>
      </c>
      <c r="C38" s="3">
        <v>915472340</v>
      </c>
      <c r="D38" s="3">
        <v>7008958272</v>
      </c>
      <c r="E38" s="18">
        <f t="shared" si="0"/>
        <v>0.13061460840153793</v>
      </c>
    </row>
    <row r="42" spans="1:5" x14ac:dyDescent="0.25">
      <c r="B42" s="2"/>
      <c r="C42" s="2"/>
      <c r="D4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8"/>
  <sheetViews>
    <sheetView workbookViewId="0">
      <pane xSplit="2" ySplit="3" topLeftCell="C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2.7109375" customWidth="1"/>
    <col min="2" max="2" width="25" bestFit="1" customWidth="1"/>
    <col min="3" max="3" width="14.28515625" bestFit="1" customWidth="1"/>
    <col min="4" max="4" width="16.42578125" bestFit="1" customWidth="1"/>
    <col min="5" max="5" width="14.28515625" bestFit="1" customWidth="1"/>
    <col min="6" max="6" width="4.7109375" bestFit="1" customWidth="1"/>
    <col min="7" max="7" width="14.28515625" bestFit="1" customWidth="1"/>
    <col min="8" max="8" width="16.42578125" bestFit="1" customWidth="1"/>
    <col min="9" max="9" width="14.28515625" bestFit="1" customWidth="1"/>
    <col min="10" max="10" width="4.5703125" bestFit="1" customWidth="1"/>
    <col min="11" max="11" width="9" bestFit="1" customWidth="1"/>
    <col min="12" max="12" width="16.42578125" bestFit="1" customWidth="1"/>
    <col min="13" max="13" width="12" bestFit="1" customWidth="1"/>
    <col min="16" max="16" width="15.28515625" bestFit="1" customWidth="1"/>
    <col min="17" max="17" width="16.85546875" bestFit="1" customWidth="1"/>
    <col min="18" max="18" width="14.28515625" bestFit="1" customWidth="1"/>
  </cols>
  <sheetData>
    <row r="1" spans="2:14" ht="8.25" customHeight="1" x14ac:dyDescent="0.25"/>
    <row r="2" spans="2:14" x14ac:dyDescent="0.25">
      <c r="B2" s="60">
        <v>2000</v>
      </c>
      <c r="C2" s="60"/>
      <c r="D2" s="60"/>
      <c r="E2" s="60"/>
      <c r="F2" s="61"/>
      <c r="G2" s="59">
        <v>2012</v>
      </c>
      <c r="H2" s="59"/>
      <c r="I2" s="59"/>
      <c r="J2" s="59"/>
      <c r="K2" s="62" t="s">
        <v>294</v>
      </c>
      <c r="L2" s="62"/>
      <c r="M2" s="62"/>
    </row>
    <row r="3" spans="2:14" x14ac:dyDescent="0.25">
      <c r="B3" s="28" t="s">
        <v>253</v>
      </c>
      <c r="C3" s="28" t="s">
        <v>239</v>
      </c>
      <c r="D3" s="28" t="s">
        <v>240</v>
      </c>
      <c r="E3" s="28" t="s">
        <v>241</v>
      </c>
      <c r="F3" s="30" t="s">
        <v>292</v>
      </c>
      <c r="G3" s="25" t="s">
        <v>239</v>
      </c>
      <c r="H3" s="25" t="s">
        <v>240</v>
      </c>
      <c r="I3" s="25" t="s">
        <v>241</v>
      </c>
      <c r="J3" s="25" t="s">
        <v>293</v>
      </c>
      <c r="K3" s="31" t="s">
        <v>239</v>
      </c>
      <c r="L3" s="31" t="s">
        <v>240</v>
      </c>
      <c r="M3" s="31" t="s">
        <v>241</v>
      </c>
    </row>
    <row r="4" spans="2:14" x14ac:dyDescent="0.25">
      <c r="B4" s="20" t="s">
        <v>315</v>
      </c>
      <c r="C4" s="34">
        <v>1108424641</v>
      </c>
      <c r="D4" s="34">
        <v>71694342</v>
      </c>
      <c r="E4" s="34">
        <v>1180118983</v>
      </c>
      <c r="F4" s="26">
        <f>D4/E4</f>
        <v>6.0751791160705358E-2</v>
      </c>
      <c r="G4" s="34">
        <v>1154233454</v>
      </c>
      <c r="H4" s="34">
        <v>80358784</v>
      </c>
      <c r="I4" s="34">
        <v>1234592238</v>
      </c>
      <c r="J4" s="26">
        <v>7.0000000000000007E-2</v>
      </c>
      <c r="K4" s="26">
        <f>(G4-C4)/C4</f>
        <v>4.1327855142837808E-2</v>
      </c>
      <c r="L4" s="32">
        <f t="shared" ref="L4:M19" si="0">(H4-D4)/D4</f>
        <v>0.12085252138864738</v>
      </c>
      <c r="M4" s="26">
        <f t="shared" si="0"/>
        <v>4.6159121058728027E-2</v>
      </c>
      <c r="N4" s="57">
        <f>J4-F4</f>
        <v>9.2482088392946485E-3</v>
      </c>
    </row>
    <row r="5" spans="2:14" x14ac:dyDescent="0.25">
      <c r="B5" s="22" t="s">
        <v>267</v>
      </c>
      <c r="C5" s="35">
        <v>297418599</v>
      </c>
      <c r="D5" s="35">
        <v>13629573</v>
      </c>
      <c r="E5" s="35">
        <v>311048172</v>
      </c>
      <c r="F5" s="27">
        <f t="shared" ref="F5:F37" si="1">D5/E5</f>
        <v>4.381820639666064E-2</v>
      </c>
      <c r="G5" s="35">
        <v>334546791</v>
      </c>
      <c r="H5" s="35">
        <v>15255167</v>
      </c>
      <c r="I5" s="35">
        <v>349801958</v>
      </c>
      <c r="J5" s="27">
        <v>0.04</v>
      </c>
      <c r="K5" s="27">
        <f t="shared" ref="K5:K37" si="2">(G5-C5)/C5</f>
        <v>0.12483480227811845</v>
      </c>
      <c r="L5" s="33">
        <f t="shared" si="0"/>
        <v>0.1192696205523093</v>
      </c>
      <c r="M5" s="27">
        <f t="shared" si="0"/>
        <v>0.12459094599662203</v>
      </c>
      <c r="N5" s="57">
        <f t="shared" ref="N5:N38" si="3">J5-F5</f>
        <v>-3.8182063966606394E-3</v>
      </c>
    </row>
    <row r="6" spans="2:14" x14ac:dyDescent="0.25">
      <c r="B6" s="19" t="s">
        <v>279</v>
      </c>
      <c r="C6" s="3">
        <v>297418599</v>
      </c>
      <c r="D6" s="3">
        <v>13629573</v>
      </c>
      <c r="E6" s="3">
        <v>311048172</v>
      </c>
      <c r="F6" s="24">
        <f t="shared" si="1"/>
        <v>4.381820639666064E-2</v>
      </c>
      <c r="G6" s="3">
        <v>334546791</v>
      </c>
      <c r="H6" s="3">
        <v>15255167</v>
      </c>
      <c r="I6" s="3">
        <v>349801958</v>
      </c>
      <c r="J6" s="24">
        <v>0.04</v>
      </c>
      <c r="K6" s="24">
        <f t="shared" si="2"/>
        <v>0.12483480227811845</v>
      </c>
      <c r="L6" s="33">
        <f t="shared" si="0"/>
        <v>0.1192696205523093</v>
      </c>
      <c r="M6" s="24">
        <f t="shared" si="0"/>
        <v>0.12459094599662203</v>
      </c>
      <c r="N6" s="57">
        <f t="shared" si="3"/>
        <v>-3.8182063966606394E-3</v>
      </c>
    </row>
    <row r="7" spans="2:14" x14ac:dyDescent="0.25">
      <c r="B7" s="22" t="s">
        <v>256</v>
      </c>
      <c r="C7" s="35">
        <v>116868562</v>
      </c>
      <c r="D7" s="35">
        <v>5983499</v>
      </c>
      <c r="E7" s="35">
        <v>122852061</v>
      </c>
      <c r="F7" s="27">
        <f t="shared" si="1"/>
        <v>4.8704913464984526E-2</v>
      </c>
      <c r="G7" s="35">
        <v>119652135</v>
      </c>
      <c r="H7" s="35">
        <v>4542234</v>
      </c>
      <c r="I7" s="35">
        <v>124194369</v>
      </c>
      <c r="J7" s="27">
        <v>0.04</v>
      </c>
      <c r="K7" s="27">
        <f t="shared" si="2"/>
        <v>2.3817979380973301E-2</v>
      </c>
      <c r="L7" s="33">
        <f t="shared" si="0"/>
        <v>-0.24087327498508815</v>
      </c>
      <c r="M7" s="27">
        <f t="shared" si="0"/>
        <v>1.0926214742136071E-2</v>
      </c>
      <c r="N7" s="57">
        <f t="shared" si="3"/>
        <v>-8.7049134649845247E-3</v>
      </c>
    </row>
    <row r="8" spans="2:14" x14ac:dyDescent="0.25">
      <c r="B8" s="19" t="s">
        <v>280</v>
      </c>
      <c r="C8" s="3">
        <v>116868562</v>
      </c>
      <c r="D8" s="3">
        <v>5983499</v>
      </c>
      <c r="E8" s="3">
        <v>122852061</v>
      </c>
      <c r="F8" s="24">
        <f t="shared" si="1"/>
        <v>4.8704913464984526E-2</v>
      </c>
      <c r="G8" s="3">
        <v>119652135</v>
      </c>
      <c r="H8" s="3">
        <v>4542234</v>
      </c>
      <c r="I8" s="3">
        <v>124194369</v>
      </c>
      <c r="J8" s="24">
        <v>0.04</v>
      </c>
      <c r="K8" s="24">
        <f t="shared" si="2"/>
        <v>2.3817979380973301E-2</v>
      </c>
      <c r="L8" s="33">
        <f t="shared" si="0"/>
        <v>-0.24087327498508815</v>
      </c>
      <c r="M8" s="24">
        <f t="shared" si="0"/>
        <v>1.0926214742136071E-2</v>
      </c>
      <c r="N8" s="57">
        <f t="shared" si="3"/>
        <v>-8.7049134649845247E-3</v>
      </c>
    </row>
    <row r="9" spans="2:14" x14ac:dyDescent="0.25">
      <c r="B9" s="22" t="s">
        <v>259</v>
      </c>
      <c r="C9" s="35">
        <v>671822509</v>
      </c>
      <c r="D9" s="35">
        <v>51438490</v>
      </c>
      <c r="E9" s="35">
        <v>723260999</v>
      </c>
      <c r="F9" s="27">
        <f t="shared" si="1"/>
        <v>7.1120231937184822E-2</v>
      </c>
      <c r="G9" s="35">
        <v>673882209</v>
      </c>
      <c r="H9" s="35">
        <v>59792403</v>
      </c>
      <c r="I9" s="35">
        <v>733674612</v>
      </c>
      <c r="J9" s="27">
        <v>0.08</v>
      </c>
      <c r="K9" s="27">
        <f t="shared" si="2"/>
        <v>3.0658395222063033E-3</v>
      </c>
      <c r="L9" s="33">
        <f t="shared" si="0"/>
        <v>0.162405875444633</v>
      </c>
      <c r="M9" s="27">
        <f t="shared" si="0"/>
        <v>1.4398139833888652E-2</v>
      </c>
      <c r="N9" s="57">
        <f t="shared" si="3"/>
        <v>8.8797680628151798E-3</v>
      </c>
    </row>
    <row r="10" spans="2:14" x14ac:dyDescent="0.25">
      <c r="B10" s="19" t="s">
        <v>277</v>
      </c>
      <c r="C10" s="3">
        <v>288480860</v>
      </c>
      <c r="D10" s="3">
        <v>12916118</v>
      </c>
      <c r="E10" s="3">
        <v>301396978</v>
      </c>
      <c r="F10" s="24">
        <f t="shared" si="1"/>
        <v>4.2854172214029297E-2</v>
      </c>
      <c r="G10" s="3">
        <v>276997470</v>
      </c>
      <c r="H10" s="3">
        <v>16087873</v>
      </c>
      <c r="I10" s="3">
        <v>293085343</v>
      </c>
      <c r="J10" s="24">
        <v>0.05</v>
      </c>
      <c r="K10" s="24">
        <f t="shared" si="2"/>
        <v>-3.9806419046310389E-2</v>
      </c>
      <c r="L10" s="33">
        <f t="shared" si="0"/>
        <v>0.24556565680183473</v>
      </c>
      <c r="M10" s="24">
        <f t="shared" si="0"/>
        <v>-2.7577034962838944E-2</v>
      </c>
      <c r="N10" s="57">
        <f t="shared" si="3"/>
        <v>7.1458277859707056E-3</v>
      </c>
    </row>
    <row r="11" spans="2:14" x14ac:dyDescent="0.25">
      <c r="B11" s="19" t="s">
        <v>281</v>
      </c>
      <c r="C11" s="3">
        <v>107999384</v>
      </c>
      <c r="D11" s="3">
        <v>801547</v>
      </c>
      <c r="E11" s="3">
        <v>108800931</v>
      </c>
      <c r="F11" s="24">
        <f t="shared" si="1"/>
        <v>7.3670968863308716E-3</v>
      </c>
      <c r="G11" s="3">
        <v>114290367</v>
      </c>
      <c r="H11" s="3">
        <v>422648</v>
      </c>
      <c r="I11" s="3">
        <v>114713015</v>
      </c>
      <c r="J11" s="24">
        <v>0</v>
      </c>
      <c r="K11" s="24">
        <f t="shared" si="2"/>
        <v>5.8250174834330537E-2</v>
      </c>
      <c r="L11" s="33">
        <f t="shared" si="0"/>
        <v>-0.47270964771872392</v>
      </c>
      <c r="M11" s="24">
        <f t="shared" si="0"/>
        <v>5.4338542378833135E-2</v>
      </c>
      <c r="N11" s="57">
        <f t="shared" si="3"/>
        <v>-7.3670968863308716E-3</v>
      </c>
    </row>
    <row r="12" spans="2:14" x14ac:dyDescent="0.25">
      <c r="B12" s="19" t="s">
        <v>260</v>
      </c>
      <c r="C12" s="3">
        <v>123749791</v>
      </c>
      <c r="D12" s="3">
        <v>22111441</v>
      </c>
      <c r="E12" s="3">
        <v>145861232</v>
      </c>
      <c r="F12" s="24">
        <f t="shared" si="1"/>
        <v>0.15159230932589407</v>
      </c>
      <c r="G12" s="3">
        <v>126499445</v>
      </c>
      <c r="H12" s="3">
        <v>25537651</v>
      </c>
      <c r="I12" s="3">
        <v>152037096</v>
      </c>
      <c r="J12" s="24">
        <v>0.17</v>
      </c>
      <c r="K12" s="24">
        <f t="shared" si="2"/>
        <v>2.2219463788831773E-2</v>
      </c>
      <c r="L12" s="33">
        <f t="shared" si="0"/>
        <v>0.15495190928533334</v>
      </c>
      <c r="M12" s="24">
        <f t="shared" si="0"/>
        <v>4.2340681724119811E-2</v>
      </c>
      <c r="N12" s="57">
        <f t="shared" si="3"/>
        <v>1.8407690674105942E-2</v>
      </c>
    </row>
    <row r="13" spans="2:14" x14ac:dyDescent="0.25">
      <c r="B13" s="19" t="s">
        <v>272</v>
      </c>
      <c r="C13" s="3">
        <v>151592474</v>
      </c>
      <c r="D13" s="3">
        <v>15609384</v>
      </c>
      <c r="E13" s="3">
        <v>167201858</v>
      </c>
      <c r="F13" s="24">
        <f t="shared" si="1"/>
        <v>9.3356522389840907E-2</v>
      </c>
      <c r="G13" s="3">
        <v>156094927</v>
      </c>
      <c r="H13" s="3">
        <v>17744231</v>
      </c>
      <c r="I13" s="3">
        <v>173839158</v>
      </c>
      <c r="J13" s="24">
        <v>0.1</v>
      </c>
      <c r="K13" s="24">
        <f t="shared" si="2"/>
        <v>2.9701032519595928E-2</v>
      </c>
      <c r="L13" s="33">
        <f t="shared" si="0"/>
        <v>0.13676689611838622</v>
      </c>
      <c r="M13" s="24">
        <f t="shared" si="0"/>
        <v>3.9696329211844045E-2</v>
      </c>
      <c r="N13" s="57">
        <f t="shared" si="3"/>
        <v>6.6434776101590987E-3</v>
      </c>
    </row>
    <row r="14" spans="2:14" x14ac:dyDescent="0.25">
      <c r="B14" s="22" t="s">
        <v>264</v>
      </c>
      <c r="C14" s="35">
        <v>22314971</v>
      </c>
      <c r="D14" s="35">
        <v>642780</v>
      </c>
      <c r="E14" s="35">
        <v>22957751</v>
      </c>
      <c r="F14" s="27">
        <f t="shared" si="1"/>
        <v>2.7998387124244007E-2</v>
      </c>
      <c r="G14" s="35">
        <v>26152319</v>
      </c>
      <c r="H14" s="35">
        <v>768980</v>
      </c>
      <c r="I14" s="35">
        <v>26921299</v>
      </c>
      <c r="J14" s="27">
        <v>0.03</v>
      </c>
      <c r="K14" s="27">
        <f t="shared" si="2"/>
        <v>0.17196293914072305</v>
      </c>
      <c r="L14" s="33">
        <f t="shared" si="0"/>
        <v>0.19633467127166371</v>
      </c>
      <c r="M14" s="27">
        <f t="shared" si="0"/>
        <v>0.17264530833181352</v>
      </c>
      <c r="N14" s="57">
        <f t="shared" si="3"/>
        <v>2.0016128757559919E-3</v>
      </c>
    </row>
    <row r="15" spans="2:14" x14ac:dyDescent="0.25">
      <c r="B15" s="19" t="s">
        <v>271</v>
      </c>
      <c r="C15" s="3">
        <v>22314971</v>
      </c>
      <c r="D15" s="3">
        <v>642780</v>
      </c>
      <c r="E15" s="3">
        <v>22957751</v>
      </c>
      <c r="F15" s="24">
        <f t="shared" si="1"/>
        <v>2.7998387124244007E-2</v>
      </c>
      <c r="G15" s="3">
        <v>26152319</v>
      </c>
      <c r="H15" s="3">
        <v>768980</v>
      </c>
      <c r="I15" s="3">
        <v>26921299</v>
      </c>
      <c r="J15" s="24">
        <v>0.03</v>
      </c>
      <c r="K15" s="24">
        <f t="shared" si="2"/>
        <v>0.17196293914072305</v>
      </c>
      <c r="L15" s="33">
        <f t="shared" si="0"/>
        <v>0.19633467127166371</v>
      </c>
      <c r="M15" s="24">
        <f t="shared" si="0"/>
        <v>0.17264530833181352</v>
      </c>
      <c r="N15" s="57">
        <f t="shared" si="3"/>
        <v>2.0016128757559919E-3</v>
      </c>
    </row>
    <row r="16" spans="2:14" x14ac:dyDescent="0.25">
      <c r="B16" s="20" t="s">
        <v>313</v>
      </c>
      <c r="C16" s="34">
        <v>4160028058</v>
      </c>
      <c r="D16" s="34">
        <v>717701588</v>
      </c>
      <c r="E16" s="34">
        <v>4877729646</v>
      </c>
      <c r="F16" s="26">
        <f t="shared" si="1"/>
        <v>0.14713845171565706</v>
      </c>
      <c r="G16" s="34">
        <v>4939252478</v>
      </c>
      <c r="H16" s="34">
        <v>835113556</v>
      </c>
      <c r="I16" s="34">
        <v>5774366034</v>
      </c>
      <c r="J16" s="26">
        <v>0.14000000000000001</v>
      </c>
      <c r="K16" s="26">
        <f t="shared" si="2"/>
        <v>0.18731229913257474</v>
      </c>
      <c r="L16" s="32">
        <f t="shared" si="0"/>
        <v>0.16359441021607438</v>
      </c>
      <c r="M16" s="26">
        <f t="shared" si="0"/>
        <v>0.18382248567943693</v>
      </c>
      <c r="N16" s="57">
        <f t="shared" si="3"/>
        <v>-7.1384517156570515E-3</v>
      </c>
    </row>
    <row r="17" spans="2:18" x14ac:dyDescent="0.25">
      <c r="B17" s="22" t="s">
        <v>262</v>
      </c>
      <c r="C17" s="35">
        <v>644180150</v>
      </c>
      <c r="D17" s="35">
        <v>147351959</v>
      </c>
      <c r="E17" s="35">
        <v>791532109</v>
      </c>
      <c r="F17" s="27">
        <f t="shared" si="1"/>
        <v>0.18616043155363643</v>
      </c>
      <c r="G17" s="35">
        <v>868734789</v>
      </c>
      <c r="H17" s="35">
        <v>202857917</v>
      </c>
      <c r="I17" s="35">
        <v>1071592706</v>
      </c>
      <c r="J17" s="27">
        <v>0.19</v>
      </c>
      <c r="K17" s="27">
        <f t="shared" si="2"/>
        <v>0.34858981451073895</v>
      </c>
      <c r="L17" s="33">
        <f t="shared" si="0"/>
        <v>0.37668965093297468</v>
      </c>
      <c r="M17" s="27">
        <f t="shared" si="0"/>
        <v>0.35382089218568896</v>
      </c>
      <c r="N17" s="57">
        <f t="shared" si="3"/>
        <v>3.8395684463635726E-3</v>
      </c>
    </row>
    <row r="18" spans="2:18" x14ac:dyDescent="0.25">
      <c r="B18" s="19" t="s">
        <v>278</v>
      </c>
      <c r="C18" s="3">
        <v>157484487</v>
      </c>
      <c r="D18" s="3">
        <v>97281298</v>
      </c>
      <c r="E18" s="3">
        <v>254765785</v>
      </c>
      <c r="F18" s="24">
        <f t="shared" si="1"/>
        <v>0.38184600808935154</v>
      </c>
      <c r="G18" s="3">
        <v>224563947</v>
      </c>
      <c r="H18" s="3">
        <v>135451149</v>
      </c>
      <c r="I18" s="3">
        <v>360015096</v>
      </c>
      <c r="J18" s="24">
        <v>0.38</v>
      </c>
      <c r="K18" s="24">
        <f t="shared" si="2"/>
        <v>0.42594328671877379</v>
      </c>
      <c r="L18" s="33">
        <f t="shared" si="0"/>
        <v>0.39236576592553279</v>
      </c>
      <c r="M18" s="24">
        <f t="shared" si="0"/>
        <v>0.41312184444233752</v>
      </c>
      <c r="N18" s="57">
        <f t="shared" si="3"/>
        <v>-1.8460080893515363E-3</v>
      </c>
    </row>
    <row r="19" spans="2:18" x14ac:dyDescent="0.25">
      <c r="B19" s="19" t="s">
        <v>266</v>
      </c>
      <c r="C19" s="3">
        <v>74790383</v>
      </c>
      <c r="D19" s="3">
        <v>15371404</v>
      </c>
      <c r="E19" s="3">
        <v>90161787</v>
      </c>
      <c r="F19" s="24">
        <f t="shared" si="1"/>
        <v>0.17048690483475001</v>
      </c>
      <c r="G19" s="3">
        <v>107917193</v>
      </c>
      <c r="H19" s="3">
        <v>21197521</v>
      </c>
      <c r="I19" s="3">
        <v>129114714</v>
      </c>
      <c r="J19" s="24">
        <v>0.16</v>
      </c>
      <c r="K19" s="24">
        <f t="shared" si="2"/>
        <v>0.44292873857859505</v>
      </c>
      <c r="L19" s="33">
        <f t="shared" si="0"/>
        <v>0.37902308728597595</v>
      </c>
      <c r="M19" s="24">
        <f t="shared" si="0"/>
        <v>0.43203366188826758</v>
      </c>
      <c r="N19" s="57">
        <f t="shared" si="3"/>
        <v>-1.048690483475001E-2</v>
      </c>
    </row>
    <row r="20" spans="2:18" x14ac:dyDescent="0.25">
      <c r="B20" s="19" t="s">
        <v>263</v>
      </c>
      <c r="C20" s="3">
        <v>150639527</v>
      </c>
      <c r="D20" s="3">
        <v>15051637</v>
      </c>
      <c r="E20" s="3">
        <v>165691164</v>
      </c>
      <c r="F20" s="24">
        <f t="shared" si="1"/>
        <v>9.084151886337162E-2</v>
      </c>
      <c r="G20" s="3">
        <v>184344043</v>
      </c>
      <c r="H20" s="3">
        <v>20107029</v>
      </c>
      <c r="I20" s="3">
        <v>204451072</v>
      </c>
      <c r="J20" s="24">
        <v>0.1</v>
      </c>
      <c r="K20" s="24">
        <f t="shared" si="2"/>
        <v>0.22374284274007314</v>
      </c>
      <c r="L20" s="33">
        <f t="shared" ref="L20:L38" si="4">(H20-D20)/D20</f>
        <v>0.33586991235571256</v>
      </c>
      <c r="M20" s="24">
        <f t="shared" ref="M20:M38" si="5">(I20-E20)/E20</f>
        <v>0.23392863604965683</v>
      </c>
      <c r="N20" s="57">
        <f t="shared" si="3"/>
        <v>9.1584811366283853E-3</v>
      </c>
    </row>
    <row r="21" spans="2:18" x14ac:dyDescent="0.25">
      <c r="B21" s="19" t="s">
        <v>275</v>
      </c>
      <c r="C21" s="3">
        <v>39042267</v>
      </c>
      <c r="D21" s="3">
        <v>11665351</v>
      </c>
      <c r="E21" s="3">
        <v>50707618</v>
      </c>
      <c r="F21" s="24">
        <f t="shared" si="1"/>
        <v>0.23005125186515368</v>
      </c>
      <c r="G21" s="3">
        <v>43881942</v>
      </c>
      <c r="H21" s="3">
        <v>15417896</v>
      </c>
      <c r="I21" s="3">
        <v>59299838</v>
      </c>
      <c r="J21" s="24">
        <v>0.24</v>
      </c>
      <c r="K21" s="24">
        <f t="shared" si="2"/>
        <v>0.12395988685800442</v>
      </c>
      <c r="L21" s="33">
        <f t="shared" si="4"/>
        <v>0.32168299093614927</v>
      </c>
      <c r="M21" s="24">
        <f t="shared" si="5"/>
        <v>0.16944633447384572</v>
      </c>
      <c r="N21" s="57">
        <f t="shared" si="3"/>
        <v>9.948748134846308E-3</v>
      </c>
    </row>
    <row r="22" spans="2:18" x14ac:dyDescent="0.25">
      <c r="B22" s="19" t="s">
        <v>274</v>
      </c>
      <c r="C22" s="3">
        <v>222223486</v>
      </c>
      <c r="D22" s="3">
        <v>7982269</v>
      </c>
      <c r="E22" s="3">
        <v>230205755</v>
      </c>
      <c r="F22" s="24">
        <f t="shared" si="1"/>
        <v>3.4674498037635941E-2</v>
      </c>
      <c r="G22" s="3">
        <v>308027664</v>
      </c>
      <c r="H22" s="3">
        <v>10684322</v>
      </c>
      <c r="I22" s="3">
        <v>318711986</v>
      </c>
      <c r="J22" s="24">
        <v>0.03</v>
      </c>
      <c r="K22" s="24">
        <f t="shared" si="2"/>
        <v>0.38611660515486651</v>
      </c>
      <c r="L22" s="33">
        <f t="shared" si="4"/>
        <v>0.33850688319323741</v>
      </c>
      <c r="M22" s="24">
        <f t="shared" si="5"/>
        <v>0.38446576194413556</v>
      </c>
      <c r="N22" s="57">
        <f t="shared" si="3"/>
        <v>-4.6744980376359421E-3</v>
      </c>
    </row>
    <row r="23" spans="2:18" x14ac:dyDescent="0.25">
      <c r="B23" s="22" t="s">
        <v>314</v>
      </c>
      <c r="C23" s="35">
        <v>386777261</v>
      </c>
      <c r="D23" s="35">
        <v>128905082</v>
      </c>
      <c r="E23" s="35">
        <v>515682343</v>
      </c>
      <c r="F23" s="27">
        <f t="shared" si="1"/>
        <v>0.24996993546470914</v>
      </c>
      <c r="G23" s="35">
        <v>442428906</v>
      </c>
      <c r="H23" s="35">
        <v>156711381</v>
      </c>
      <c r="I23" s="35">
        <v>599140287</v>
      </c>
      <c r="J23" s="27">
        <v>0.24</v>
      </c>
      <c r="K23" s="27">
        <f t="shared" si="2"/>
        <v>0.14388551399354368</v>
      </c>
      <c r="L23" s="33">
        <f t="shared" si="4"/>
        <v>0.21571142555884648</v>
      </c>
      <c r="M23" s="27">
        <f t="shared" si="5"/>
        <v>0.16183983247221634</v>
      </c>
      <c r="N23" s="57">
        <f t="shared" si="3"/>
        <v>-9.9699354647091454E-3</v>
      </c>
    </row>
    <row r="24" spans="2:18" x14ac:dyDescent="0.25">
      <c r="B24" s="19" t="s">
        <v>268</v>
      </c>
      <c r="C24" s="3">
        <v>33967698</v>
      </c>
      <c r="D24" s="3">
        <v>3423899</v>
      </c>
      <c r="E24" s="3">
        <v>37391597</v>
      </c>
      <c r="F24" s="24">
        <f t="shared" si="1"/>
        <v>9.1568675175869058E-2</v>
      </c>
      <c r="G24" s="3">
        <v>36623724</v>
      </c>
      <c r="H24" s="3">
        <v>4621482</v>
      </c>
      <c r="I24" s="3">
        <v>41245206</v>
      </c>
      <c r="J24" s="24">
        <v>0.11</v>
      </c>
      <c r="K24" s="24">
        <f t="shared" si="2"/>
        <v>7.8192699428733733E-2</v>
      </c>
      <c r="L24" s="33">
        <f t="shared" si="4"/>
        <v>0.34977170763506749</v>
      </c>
      <c r="M24" s="24">
        <f t="shared" si="5"/>
        <v>0.10306082941576419</v>
      </c>
      <c r="N24" s="57">
        <f t="shared" si="3"/>
        <v>1.8431324824130943E-2</v>
      </c>
    </row>
    <row r="25" spans="2:18" x14ac:dyDescent="0.25">
      <c r="B25" s="19" t="s">
        <v>273</v>
      </c>
      <c r="C25" s="3">
        <v>86578492</v>
      </c>
      <c r="D25" s="3">
        <v>51577735</v>
      </c>
      <c r="E25" s="3">
        <v>138156227</v>
      </c>
      <c r="F25" s="24">
        <f t="shared" si="1"/>
        <v>0.37332906463926524</v>
      </c>
      <c r="G25" s="3">
        <v>102108071</v>
      </c>
      <c r="H25" s="3">
        <v>61438473</v>
      </c>
      <c r="I25" s="3">
        <v>163546544</v>
      </c>
      <c r="J25" s="24">
        <v>0.38</v>
      </c>
      <c r="K25" s="24">
        <f t="shared" si="2"/>
        <v>0.17936994097795098</v>
      </c>
      <c r="L25" s="33">
        <f t="shared" si="4"/>
        <v>0.19118206722338621</v>
      </c>
      <c r="M25" s="24">
        <f t="shared" si="5"/>
        <v>0.18377975102056021</v>
      </c>
      <c r="N25" s="57">
        <f t="shared" si="3"/>
        <v>6.6709353607347643E-3</v>
      </c>
    </row>
    <row r="26" spans="2:18" x14ac:dyDescent="0.25">
      <c r="B26" s="19" t="s">
        <v>279</v>
      </c>
      <c r="C26" s="3">
        <v>57845</v>
      </c>
      <c r="D26" s="3"/>
      <c r="E26" s="3">
        <v>57845</v>
      </c>
      <c r="F26" s="24">
        <f t="shared" si="1"/>
        <v>0</v>
      </c>
      <c r="G26" s="3">
        <v>52387</v>
      </c>
      <c r="H26" s="3"/>
      <c r="I26" s="3">
        <v>52387</v>
      </c>
      <c r="J26" s="24">
        <v>0</v>
      </c>
      <c r="K26" s="24">
        <f t="shared" si="2"/>
        <v>-9.4355605497450076E-2</v>
      </c>
      <c r="L26" s="23"/>
      <c r="M26" s="24">
        <f t="shared" si="5"/>
        <v>-9.4355605497450076E-2</v>
      </c>
      <c r="N26" s="57">
        <f t="shared" si="3"/>
        <v>0</v>
      </c>
      <c r="P26" s="39" t="s">
        <v>312</v>
      </c>
      <c r="Q26" s="40">
        <v>2000</v>
      </c>
      <c r="R26" s="40">
        <v>2012</v>
      </c>
    </row>
    <row r="27" spans="2:18" x14ac:dyDescent="0.25">
      <c r="B27" s="19" t="s">
        <v>269</v>
      </c>
      <c r="C27" s="3">
        <v>266173226</v>
      </c>
      <c r="D27" s="3">
        <v>73903448</v>
      </c>
      <c r="E27" s="3">
        <v>340076674</v>
      </c>
      <c r="F27" s="24">
        <f t="shared" si="1"/>
        <v>0.21731407547228598</v>
      </c>
      <c r="G27" s="3">
        <v>303644724</v>
      </c>
      <c r="H27" s="3">
        <v>90651426</v>
      </c>
      <c r="I27" s="3">
        <v>394296150</v>
      </c>
      <c r="J27" s="24">
        <v>0.2</v>
      </c>
      <c r="K27" s="24">
        <f t="shared" si="2"/>
        <v>0.14077861460040311</v>
      </c>
      <c r="L27" s="33">
        <f t="shared" si="4"/>
        <v>0.22661971062568015</v>
      </c>
      <c r="M27" s="24">
        <f t="shared" si="5"/>
        <v>0.15943309302066391</v>
      </c>
      <c r="N27" s="57">
        <f t="shared" si="3"/>
        <v>-1.7314075472285972E-2</v>
      </c>
      <c r="P27" t="s">
        <v>310</v>
      </c>
      <c r="Q27" s="2">
        <v>789395930</v>
      </c>
      <c r="R27" s="2">
        <v>915472340</v>
      </c>
    </row>
    <row r="28" spans="2:18" x14ac:dyDescent="0.25">
      <c r="B28" s="22" t="s">
        <v>256</v>
      </c>
      <c r="C28" s="35">
        <v>3124355069</v>
      </c>
      <c r="D28" s="35">
        <v>438883679</v>
      </c>
      <c r="E28" s="35">
        <v>3563238748</v>
      </c>
      <c r="F28" s="27">
        <f t="shared" si="1"/>
        <v>0.12316987719285993</v>
      </c>
      <c r="G28" s="35">
        <v>3622330861</v>
      </c>
      <c r="H28" s="35">
        <v>472399474</v>
      </c>
      <c r="I28" s="35">
        <v>4094730335</v>
      </c>
      <c r="J28" s="27">
        <v>0.11</v>
      </c>
      <c r="K28" s="27">
        <f t="shared" si="2"/>
        <v>0.15938514701511988</v>
      </c>
      <c r="L28" s="33">
        <f t="shared" si="4"/>
        <v>7.6366009044505842E-2</v>
      </c>
      <c r="M28" s="27">
        <f t="shared" si="5"/>
        <v>0.14915968998662224</v>
      </c>
      <c r="N28" s="57">
        <f t="shared" si="3"/>
        <v>-1.3169877192859933E-2</v>
      </c>
      <c r="P28" t="s">
        <v>311</v>
      </c>
      <c r="Q28" s="2">
        <v>6057848629</v>
      </c>
      <c r="R28" s="2">
        <v>7008958272</v>
      </c>
    </row>
    <row r="29" spans="2:18" x14ac:dyDescent="0.25">
      <c r="B29" s="19" t="s">
        <v>283</v>
      </c>
      <c r="C29" s="3">
        <v>44513006</v>
      </c>
      <c r="D29" s="3">
        <v>7353091</v>
      </c>
      <c r="E29" s="3">
        <v>51866097</v>
      </c>
      <c r="F29" s="24">
        <f t="shared" si="1"/>
        <v>0.14177066379218781</v>
      </c>
      <c r="G29" s="3">
        <v>52817558</v>
      </c>
      <c r="H29" s="3">
        <v>9314761</v>
      </c>
      <c r="I29" s="3">
        <v>62132319</v>
      </c>
      <c r="J29" s="24">
        <v>0.15</v>
      </c>
      <c r="K29" s="24">
        <f t="shared" si="2"/>
        <v>0.18656461888913994</v>
      </c>
      <c r="L29" s="33">
        <f t="shared" si="4"/>
        <v>0.26678168405640568</v>
      </c>
      <c r="M29" s="24">
        <f t="shared" si="5"/>
        <v>0.19793704546536439</v>
      </c>
      <c r="N29" s="57">
        <f t="shared" si="3"/>
        <v>8.2293362078121879E-3</v>
      </c>
      <c r="R29" s="2"/>
    </row>
    <row r="30" spans="2:18" x14ac:dyDescent="0.25">
      <c r="B30" s="19" t="s">
        <v>280</v>
      </c>
      <c r="C30" s="3">
        <v>1129516016</v>
      </c>
      <c r="D30" s="3">
        <v>242983878</v>
      </c>
      <c r="E30" s="3">
        <v>1372499894</v>
      </c>
      <c r="F30" s="24">
        <f t="shared" si="1"/>
        <v>0.17703744755261891</v>
      </c>
      <c r="G30" s="3">
        <v>1250648929</v>
      </c>
      <c r="H30" s="3">
        <v>221860342</v>
      </c>
      <c r="I30" s="3">
        <v>1472509271</v>
      </c>
      <c r="J30" s="24">
        <v>0.15</v>
      </c>
      <c r="K30" s="24">
        <f t="shared" si="2"/>
        <v>0.10724320087905685</v>
      </c>
      <c r="L30" s="33">
        <f t="shared" si="4"/>
        <v>-8.6933899375826074E-2</v>
      </c>
      <c r="M30" s="24">
        <f t="shared" si="5"/>
        <v>7.2866582676763395E-2</v>
      </c>
      <c r="N30" s="57">
        <f t="shared" si="3"/>
        <v>-2.7037447552618915E-2</v>
      </c>
    </row>
    <row r="31" spans="2:18" x14ac:dyDescent="0.25">
      <c r="B31" s="19" t="s">
        <v>276</v>
      </c>
      <c r="C31" s="3">
        <v>466218988</v>
      </c>
      <c r="D31" s="3">
        <v>51087734</v>
      </c>
      <c r="E31" s="3">
        <v>517306722</v>
      </c>
      <c r="F31" s="24">
        <f t="shared" si="1"/>
        <v>9.8757143155777508E-2</v>
      </c>
      <c r="G31" s="3">
        <v>550218400</v>
      </c>
      <c r="H31" s="3">
        <v>52401515</v>
      </c>
      <c r="I31" s="3">
        <v>602619915</v>
      </c>
      <c r="J31" s="24">
        <v>0.09</v>
      </c>
      <c r="K31" s="24">
        <f t="shared" si="2"/>
        <v>0.18017158065642749</v>
      </c>
      <c r="L31" s="33">
        <f t="shared" si="4"/>
        <v>2.5716172887996949E-2</v>
      </c>
      <c r="M31" s="24">
        <f t="shared" si="5"/>
        <v>0.16491800584025659</v>
      </c>
      <c r="N31" s="57">
        <f t="shared" si="3"/>
        <v>-8.7571431557775109E-3</v>
      </c>
    </row>
    <row r="32" spans="2:18" x14ac:dyDescent="0.25">
      <c r="B32" s="19" t="s">
        <v>257</v>
      </c>
      <c r="C32" s="3">
        <v>1350122018</v>
      </c>
      <c r="D32" s="3">
        <v>92851323</v>
      </c>
      <c r="E32" s="3">
        <v>1442973341</v>
      </c>
      <c r="F32" s="24">
        <f t="shared" si="1"/>
        <v>6.4347219980968456E-2</v>
      </c>
      <c r="G32" s="3">
        <v>1593074510</v>
      </c>
      <c r="H32" s="3">
        <v>128108834</v>
      </c>
      <c r="I32" s="3">
        <v>1721183344</v>
      </c>
      <c r="J32" s="24">
        <v>7.0000000000000007E-2</v>
      </c>
      <c r="K32" s="24">
        <f t="shared" si="2"/>
        <v>0.17994854447296332</v>
      </c>
      <c r="L32" s="33">
        <f t="shared" si="4"/>
        <v>0.37972007140921404</v>
      </c>
      <c r="M32" s="24">
        <f t="shared" si="5"/>
        <v>0.19280328686266421</v>
      </c>
      <c r="N32" s="57">
        <f t="shared" si="3"/>
        <v>5.6527800190315503E-3</v>
      </c>
    </row>
    <row r="33" spans="2:14" x14ac:dyDescent="0.25">
      <c r="B33" s="19" t="s">
        <v>270</v>
      </c>
      <c r="C33" s="3">
        <v>133985041</v>
      </c>
      <c r="D33" s="3">
        <v>44607653</v>
      </c>
      <c r="E33" s="3">
        <v>178592694</v>
      </c>
      <c r="F33" s="24">
        <f t="shared" si="1"/>
        <v>0.24977311221924903</v>
      </c>
      <c r="G33" s="3">
        <v>175571464</v>
      </c>
      <c r="H33" s="3">
        <v>60714022</v>
      </c>
      <c r="I33" s="3">
        <v>236285486</v>
      </c>
      <c r="J33" s="24">
        <v>0.26</v>
      </c>
      <c r="K33" s="24">
        <f t="shared" si="2"/>
        <v>0.310381089482967</v>
      </c>
      <c r="L33" s="33">
        <f t="shared" si="4"/>
        <v>0.3610673935255011</v>
      </c>
      <c r="M33" s="24">
        <f t="shared" si="5"/>
        <v>0.32304116539056182</v>
      </c>
      <c r="N33" s="57">
        <f t="shared" si="3"/>
        <v>1.0226887780750982E-2</v>
      </c>
    </row>
    <row r="34" spans="2:14" x14ac:dyDescent="0.25">
      <c r="B34" s="22" t="s">
        <v>264</v>
      </c>
      <c r="C34" s="35">
        <v>4715578</v>
      </c>
      <c r="D34" s="35">
        <v>2560868</v>
      </c>
      <c r="E34" s="35">
        <v>7276446</v>
      </c>
      <c r="F34" s="27">
        <f t="shared" si="1"/>
        <v>0.35193939458906176</v>
      </c>
      <c r="G34" s="35">
        <v>5757922</v>
      </c>
      <c r="H34" s="35">
        <v>3144784</v>
      </c>
      <c r="I34" s="35">
        <v>8902706</v>
      </c>
      <c r="J34" s="27">
        <v>0.35</v>
      </c>
      <c r="K34" s="27">
        <f t="shared" si="2"/>
        <v>0.22104268023983487</v>
      </c>
      <c r="L34" s="33">
        <f t="shared" si="4"/>
        <v>0.22801487620603639</v>
      </c>
      <c r="M34" s="27">
        <f t="shared" si="5"/>
        <v>0.22349647066713613</v>
      </c>
      <c r="N34" s="57">
        <f t="shared" si="3"/>
        <v>-1.9393945890617825E-3</v>
      </c>
    </row>
    <row r="35" spans="2:14" x14ac:dyDescent="0.25">
      <c r="B35" s="19" t="s">
        <v>282</v>
      </c>
      <c r="C35" s="3">
        <v>3895035</v>
      </c>
      <c r="D35" s="3">
        <v>2538159</v>
      </c>
      <c r="E35" s="3">
        <v>6433194</v>
      </c>
      <c r="F35" s="24">
        <f t="shared" si="1"/>
        <v>0.39454103202856933</v>
      </c>
      <c r="G35" s="3">
        <v>4954049</v>
      </c>
      <c r="H35" s="3">
        <v>3135102</v>
      </c>
      <c r="I35" s="3">
        <v>8089151</v>
      </c>
      <c r="J35" s="24">
        <v>0.39</v>
      </c>
      <c r="K35" s="24">
        <f t="shared" si="2"/>
        <v>0.27188818585712321</v>
      </c>
      <c r="L35" s="33">
        <f t="shared" si="4"/>
        <v>0.23518739369755795</v>
      </c>
      <c r="M35" s="24">
        <f t="shared" si="5"/>
        <v>0.25740821744222231</v>
      </c>
      <c r="N35" s="57">
        <f t="shared" si="3"/>
        <v>-4.541032028569314E-3</v>
      </c>
    </row>
    <row r="36" spans="2:14" x14ac:dyDescent="0.25">
      <c r="B36" s="19" t="s">
        <v>284</v>
      </c>
      <c r="C36" s="3">
        <v>363761</v>
      </c>
      <c r="D36" s="3">
        <v>3275</v>
      </c>
      <c r="E36" s="3">
        <v>367036</v>
      </c>
      <c r="F36" s="24">
        <f t="shared" si="1"/>
        <v>8.9228304580477123E-3</v>
      </c>
      <c r="G36" s="3">
        <v>345375</v>
      </c>
      <c r="H36" s="3">
        <v>190</v>
      </c>
      <c r="I36" s="3">
        <v>345565</v>
      </c>
      <c r="J36" s="24">
        <v>0</v>
      </c>
      <c r="K36" s="24">
        <f t="shared" si="2"/>
        <v>-5.0544175983681591E-2</v>
      </c>
      <c r="L36" s="33">
        <f t="shared" si="4"/>
        <v>-0.94198473282442752</v>
      </c>
      <c r="M36" s="24">
        <f t="shared" si="5"/>
        <v>-5.8498348935799215E-2</v>
      </c>
      <c r="N36" s="57">
        <f t="shared" si="3"/>
        <v>-8.9228304580477123E-3</v>
      </c>
    </row>
    <row r="37" spans="2:14" x14ac:dyDescent="0.25">
      <c r="B37" s="19" t="s">
        <v>265</v>
      </c>
      <c r="C37" s="3">
        <v>456782</v>
      </c>
      <c r="D37" s="3">
        <v>19434</v>
      </c>
      <c r="E37" s="3">
        <v>476216</v>
      </c>
      <c r="F37" s="24">
        <f t="shared" si="1"/>
        <v>4.0809212626203233E-2</v>
      </c>
      <c r="G37" s="3">
        <v>458498</v>
      </c>
      <c r="H37" s="3">
        <v>9492</v>
      </c>
      <c r="I37" s="3">
        <v>467990</v>
      </c>
      <c r="J37" s="24">
        <v>0.02</v>
      </c>
      <c r="K37" s="24">
        <f t="shared" si="2"/>
        <v>3.756715457264078E-3</v>
      </c>
      <c r="L37" s="33">
        <f t="shared" si="4"/>
        <v>-0.51157764742204381</v>
      </c>
      <c r="M37" s="24">
        <f t="shared" si="5"/>
        <v>-1.7273674131066574E-2</v>
      </c>
      <c r="N37" s="57">
        <f t="shared" si="3"/>
        <v>-2.0809212626203232E-2</v>
      </c>
    </row>
    <row r="38" spans="2:14" x14ac:dyDescent="0.25">
      <c r="B38" s="29" t="s">
        <v>316</v>
      </c>
      <c r="C38" s="37">
        <v>5268452699</v>
      </c>
      <c r="D38" s="37">
        <v>789395930</v>
      </c>
      <c r="E38" s="37">
        <v>6057848629</v>
      </c>
      <c r="F38" s="29">
        <f>D38/E38</f>
        <v>0.13030961622596859</v>
      </c>
      <c r="G38" s="36">
        <v>6093485932</v>
      </c>
      <c r="H38" s="36">
        <v>915472340</v>
      </c>
      <c r="I38" s="36">
        <v>7008958272</v>
      </c>
      <c r="J38" s="21">
        <v>0.13</v>
      </c>
      <c r="K38" s="38">
        <f>(G38-C38)/C38</f>
        <v>0.15659877389742891</v>
      </c>
      <c r="L38" s="38">
        <f t="shared" si="4"/>
        <v>0.1597125158727383</v>
      </c>
      <c r="M38" s="38">
        <f t="shared" si="5"/>
        <v>0.15700452441925816</v>
      </c>
      <c r="N38" s="57">
        <f t="shared" si="3"/>
        <v>-3.0961622596858973E-4</v>
      </c>
    </row>
  </sheetData>
  <mergeCells count="3">
    <mergeCell ref="G2:J2"/>
    <mergeCell ref="B2:F2"/>
    <mergeCell ref="K2:M2"/>
  </mergeCells>
  <conditionalFormatting sqref="L4:L25 L27:L3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4"/>
  <sheetViews>
    <sheetView workbookViewId="0"/>
  </sheetViews>
  <sheetFormatPr defaultRowHeight="15" x14ac:dyDescent="0.25"/>
  <cols>
    <col min="2" max="2" width="27.7109375" bestFit="1" customWidth="1"/>
    <col min="3" max="6" width="15.28515625" bestFit="1" customWidth="1"/>
  </cols>
  <sheetData>
    <row r="3" spans="2:8" x14ac:dyDescent="0.25">
      <c r="B3" s="41"/>
      <c r="C3" s="63">
        <v>2000</v>
      </c>
      <c r="D3" s="63"/>
      <c r="E3" s="63">
        <v>2012</v>
      </c>
      <c r="F3" s="63"/>
    </row>
    <row r="4" spans="2:8" ht="30.75" customHeight="1" x14ac:dyDescent="0.25">
      <c r="B4" s="41"/>
      <c r="C4" s="54" t="s">
        <v>317</v>
      </c>
      <c r="D4" s="54" t="s">
        <v>318</v>
      </c>
      <c r="E4" s="54" t="s">
        <v>319</v>
      </c>
      <c r="F4" s="54" t="s">
        <v>320</v>
      </c>
    </row>
    <row r="5" spans="2:8" x14ac:dyDescent="0.25">
      <c r="B5" s="42" t="s">
        <v>313</v>
      </c>
      <c r="C5" s="43">
        <f>VLOOKUP(B5,trend!B:D,3,0)</f>
        <v>717701588</v>
      </c>
      <c r="D5" s="43">
        <f>VLOOKUP(B5,trend!B:E,4,0)</f>
        <v>4877729646</v>
      </c>
      <c r="E5" s="44">
        <f>VLOOKUP(B5,trend!B:H,7,0)</f>
        <v>835113556</v>
      </c>
      <c r="F5" s="45">
        <f>VLOOKUP(B5,trend!B:I,8,0)</f>
        <v>5774366034</v>
      </c>
      <c r="G5" s="24">
        <f>(E5-C5)/C5</f>
        <v>0.16359441021607438</v>
      </c>
      <c r="H5" s="24">
        <f>(F5-D5)/D5</f>
        <v>0.18382248567943693</v>
      </c>
    </row>
    <row r="6" spans="2:8" x14ac:dyDescent="0.25">
      <c r="B6" s="46" t="s">
        <v>262</v>
      </c>
      <c r="C6" s="47">
        <f>VLOOKUP(B6,trend!B:D,3,0)</f>
        <v>147351959</v>
      </c>
      <c r="D6" s="47">
        <f>VLOOKUP(B6,trend!B:E,4,0)</f>
        <v>791532109</v>
      </c>
      <c r="E6" s="48">
        <f>VLOOKUP(B6,trend!B:H,7,0)</f>
        <v>202857917</v>
      </c>
      <c r="F6" s="47">
        <f>VLOOKUP(B6,trend!B:I,8,0)</f>
        <v>1071592706</v>
      </c>
      <c r="G6" s="55">
        <f t="shared" ref="G6:G34" si="0">(E6-C6)/C6</f>
        <v>0.37668965093297468</v>
      </c>
      <c r="H6" s="55">
        <f t="shared" ref="H6:H34" si="1">(F6-D6)/D6</f>
        <v>0.35382089218568896</v>
      </c>
    </row>
    <row r="7" spans="2:8" x14ac:dyDescent="0.25">
      <c r="B7" s="49" t="s">
        <v>278</v>
      </c>
      <c r="C7" s="50">
        <f>VLOOKUP(B7,trend!B:D,3,0)</f>
        <v>97281298</v>
      </c>
      <c r="D7" s="50">
        <f>VLOOKUP(B7,trend!B:E,4,0)</f>
        <v>254765785</v>
      </c>
      <c r="E7" s="51">
        <f>VLOOKUP(B7,trend!B:H,7,0)</f>
        <v>135451149</v>
      </c>
      <c r="F7" s="50">
        <f>VLOOKUP(B7,trend!B:I,8,0)</f>
        <v>360015096</v>
      </c>
      <c r="G7" s="24">
        <f t="shared" si="0"/>
        <v>0.39236576592553279</v>
      </c>
      <c r="H7" s="24">
        <f t="shared" si="1"/>
        <v>0.41312184444233752</v>
      </c>
    </row>
    <row r="8" spans="2:8" x14ac:dyDescent="0.25">
      <c r="B8" s="49" t="s">
        <v>266</v>
      </c>
      <c r="C8" s="50">
        <f>VLOOKUP(B8,trend!B:D,3,0)</f>
        <v>15371404</v>
      </c>
      <c r="D8" s="50">
        <f>VLOOKUP(B8,trend!B:E,4,0)</f>
        <v>90161787</v>
      </c>
      <c r="E8" s="51">
        <f>VLOOKUP(B8,trend!B:H,7,0)</f>
        <v>21197521</v>
      </c>
      <c r="F8" s="50">
        <f>VLOOKUP(B8,trend!B:I,8,0)</f>
        <v>129114714</v>
      </c>
      <c r="G8" s="24">
        <f t="shared" si="0"/>
        <v>0.37902308728597595</v>
      </c>
      <c r="H8" s="24">
        <f t="shared" si="1"/>
        <v>0.43203366188826758</v>
      </c>
    </row>
    <row r="9" spans="2:8" x14ac:dyDescent="0.25">
      <c r="B9" s="49" t="s">
        <v>263</v>
      </c>
      <c r="C9" s="50">
        <f>VLOOKUP(B9,trend!B:D,3,0)</f>
        <v>15051637</v>
      </c>
      <c r="D9" s="50">
        <f>VLOOKUP(B9,trend!B:E,4,0)</f>
        <v>165691164</v>
      </c>
      <c r="E9" s="51">
        <f>VLOOKUP(B9,trend!B:H,7,0)</f>
        <v>20107029</v>
      </c>
      <c r="F9" s="50">
        <f>VLOOKUP(B9,trend!B:I,8,0)</f>
        <v>204451072</v>
      </c>
      <c r="G9" s="58">
        <f t="shared" si="0"/>
        <v>0.33586991235571256</v>
      </c>
      <c r="H9" s="58">
        <f t="shared" si="1"/>
        <v>0.23392863604965683</v>
      </c>
    </row>
    <row r="10" spans="2:8" x14ac:dyDescent="0.25">
      <c r="B10" s="49" t="s">
        <v>275</v>
      </c>
      <c r="C10" s="50">
        <f>VLOOKUP(B10,trend!B:D,3,0)</f>
        <v>11665351</v>
      </c>
      <c r="D10" s="50">
        <f>VLOOKUP(B10,trend!B:E,4,0)</f>
        <v>50707618</v>
      </c>
      <c r="E10" s="51">
        <f>VLOOKUP(B10,trend!B:H,7,0)</f>
        <v>15417896</v>
      </c>
      <c r="F10" s="50">
        <f>VLOOKUP(B10,trend!B:I,8,0)</f>
        <v>59299838</v>
      </c>
      <c r="G10" s="58">
        <f t="shared" si="0"/>
        <v>0.32168299093614927</v>
      </c>
      <c r="H10" s="58">
        <f t="shared" si="1"/>
        <v>0.16944633447384572</v>
      </c>
    </row>
    <row r="11" spans="2:8" x14ac:dyDescent="0.25">
      <c r="B11" s="49" t="s">
        <v>274</v>
      </c>
      <c r="C11" s="50">
        <f>VLOOKUP(B11,trend!B:D,3,0)</f>
        <v>7982269</v>
      </c>
      <c r="D11" s="50">
        <f>VLOOKUP(B11,trend!B:E,4,0)</f>
        <v>230205755</v>
      </c>
      <c r="E11" s="51">
        <f>VLOOKUP(B11,trend!B:H,7,0)</f>
        <v>10684322</v>
      </c>
      <c r="F11" s="50">
        <f>VLOOKUP(B11,trend!B:I,8,0)</f>
        <v>318711986</v>
      </c>
      <c r="G11" s="24">
        <f t="shared" si="0"/>
        <v>0.33850688319323741</v>
      </c>
      <c r="H11" s="24">
        <f t="shared" si="1"/>
        <v>0.38446576194413556</v>
      </c>
    </row>
    <row r="12" spans="2:8" x14ac:dyDescent="0.25">
      <c r="B12" s="46" t="s">
        <v>314</v>
      </c>
      <c r="C12" s="47">
        <f>VLOOKUP(B12,trend!B:D,3,0)</f>
        <v>128905082</v>
      </c>
      <c r="D12" s="47">
        <f>VLOOKUP(B12,trend!B:E,4,0)</f>
        <v>515682343</v>
      </c>
      <c r="E12" s="48">
        <f>VLOOKUP(B12,trend!B:H,7,0)</f>
        <v>156711381</v>
      </c>
      <c r="F12" s="47">
        <f>VLOOKUP(B12,trend!B:I,8,0)</f>
        <v>599140287</v>
      </c>
      <c r="G12" s="55">
        <f t="shared" si="0"/>
        <v>0.21571142555884648</v>
      </c>
      <c r="H12" s="55">
        <f t="shared" si="1"/>
        <v>0.16183983247221634</v>
      </c>
    </row>
    <row r="13" spans="2:8" x14ac:dyDescent="0.25">
      <c r="B13" s="49" t="s">
        <v>268</v>
      </c>
      <c r="C13" s="50">
        <f>VLOOKUP(B13,trend!B:D,3,0)</f>
        <v>3423899</v>
      </c>
      <c r="D13" s="50">
        <f>VLOOKUP(B13,trend!B:E,4,0)</f>
        <v>37391597</v>
      </c>
      <c r="E13" s="51">
        <f>VLOOKUP(B13,trend!B:H,7,0)</f>
        <v>4621482</v>
      </c>
      <c r="F13" s="50">
        <f>VLOOKUP(B13,trend!B:I,8,0)</f>
        <v>41245206</v>
      </c>
      <c r="G13" s="58">
        <f t="shared" si="0"/>
        <v>0.34977170763506749</v>
      </c>
      <c r="H13" s="58">
        <f t="shared" si="1"/>
        <v>0.10306082941576419</v>
      </c>
    </row>
    <row r="14" spans="2:8" x14ac:dyDescent="0.25">
      <c r="B14" s="49" t="s">
        <v>273</v>
      </c>
      <c r="C14" s="50">
        <f>VLOOKUP(B14,trend!B:D,3,0)</f>
        <v>51577735</v>
      </c>
      <c r="D14" s="50">
        <f>VLOOKUP(B14,trend!B:E,4,0)</f>
        <v>138156227</v>
      </c>
      <c r="E14" s="51">
        <f>VLOOKUP(B14,trend!B:H,7,0)</f>
        <v>61438473</v>
      </c>
      <c r="F14" s="50">
        <f>VLOOKUP(B14,trend!B:I,8,0)</f>
        <v>163546544</v>
      </c>
      <c r="G14" s="55">
        <f t="shared" si="0"/>
        <v>0.19118206722338621</v>
      </c>
      <c r="H14" s="55">
        <f t="shared" si="1"/>
        <v>0.18377975102056021</v>
      </c>
    </row>
    <row r="15" spans="2:8" x14ac:dyDescent="0.25">
      <c r="B15" s="49" t="s">
        <v>269</v>
      </c>
      <c r="C15" s="50">
        <f>VLOOKUP(B15,trend!B:D,3,0)</f>
        <v>73903448</v>
      </c>
      <c r="D15" s="50">
        <f>VLOOKUP(B15,trend!B:E,4,0)</f>
        <v>340076674</v>
      </c>
      <c r="E15" s="51">
        <f>VLOOKUP(B15,trend!B:H,7,0)</f>
        <v>90651426</v>
      </c>
      <c r="F15" s="50">
        <f>VLOOKUP(B15,trend!B:I,8,0)</f>
        <v>394296150</v>
      </c>
      <c r="G15" s="55">
        <f t="shared" si="0"/>
        <v>0.22661971062568015</v>
      </c>
      <c r="H15" s="55">
        <f t="shared" si="1"/>
        <v>0.15943309302066391</v>
      </c>
    </row>
    <row r="16" spans="2:8" x14ac:dyDescent="0.25">
      <c r="B16" s="46" t="s">
        <v>256</v>
      </c>
      <c r="C16" s="47">
        <v>438883679</v>
      </c>
      <c r="D16" s="47">
        <v>3563238748</v>
      </c>
      <c r="E16" s="48">
        <v>472399474</v>
      </c>
      <c r="F16" s="47">
        <v>4094730335</v>
      </c>
      <c r="G16" s="24">
        <f t="shared" si="0"/>
        <v>7.6366009044505842E-2</v>
      </c>
      <c r="H16" s="24">
        <f t="shared" si="1"/>
        <v>0.14915968998662224</v>
      </c>
    </row>
    <row r="17" spans="2:8" x14ac:dyDescent="0.25">
      <c r="B17" s="49" t="s">
        <v>283</v>
      </c>
      <c r="C17" s="50">
        <f>VLOOKUP(B17,trend!B:D,3,0)</f>
        <v>7353091</v>
      </c>
      <c r="D17" s="50">
        <f>VLOOKUP(B17,trend!B:E,4,0)</f>
        <v>51866097</v>
      </c>
      <c r="E17" s="51">
        <f>VLOOKUP(B17,trend!B:H,7,0)</f>
        <v>9314761</v>
      </c>
      <c r="F17" s="50">
        <f>VLOOKUP(B17,trend!B:I,8,0)</f>
        <v>62132319</v>
      </c>
      <c r="G17" s="55">
        <f t="shared" si="0"/>
        <v>0.26678168405640568</v>
      </c>
      <c r="H17" s="55">
        <f t="shared" si="1"/>
        <v>0.19793704546536439</v>
      </c>
    </row>
    <row r="18" spans="2:8" x14ac:dyDescent="0.25">
      <c r="B18" s="49" t="s">
        <v>280</v>
      </c>
      <c r="C18" s="50">
        <v>242983878</v>
      </c>
      <c r="D18" s="50">
        <v>1372499894</v>
      </c>
      <c r="E18" s="51">
        <v>221860342</v>
      </c>
      <c r="F18" s="50">
        <v>1472509271</v>
      </c>
      <c r="G18" s="56">
        <f t="shared" si="0"/>
        <v>-8.6933899375826074E-2</v>
      </c>
      <c r="H18" s="56">
        <f t="shared" si="1"/>
        <v>7.2866582676763395E-2</v>
      </c>
    </row>
    <row r="19" spans="2:8" x14ac:dyDescent="0.25">
      <c r="B19" s="49" t="s">
        <v>276</v>
      </c>
      <c r="C19" s="50">
        <f>VLOOKUP(B19,trend!B:D,3,0)</f>
        <v>51087734</v>
      </c>
      <c r="D19" s="50">
        <f>VLOOKUP(B19,trend!B:E,4,0)</f>
        <v>517306722</v>
      </c>
      <c r="E19" s="51">
        <f>VLOOKUP(B19,trend!B:H,7,0)</f>
        <v>52401515</v>
      </c>
      <c r="F19" s="50">
        <f>VLOOKUP(B19,trend!B:I,8,0)</f>
        <v>602619915</v>
      </c>
      <c r="G19" s="24">
        <f t="shared" si="0"/>
        <v>2.5716172887996949E-2</v>
      </c>
      <c r="H19" s="24">
        <f t="shared" si="1"/>
        <v>0.16491800584025659</v>
      </c>
    </row>
    <row r="20" spans="2:8" x14ac:dyDescent="0.25">
      <c r="B20" s="49" t="s">
        <v>257</v>
      </c>
      <c r="C20" s="50">
        <f>VLOOKUP(B20,trend!B:D,3,0)</f>
        <v>92851323</v>
      </c>
      <c r="D20" s="50">
        <f>VLOOKUP(B20,trend!B:E,4,0)</f>
        <v>1442973341</v>
      </c>
      <c r="E20" s="51">
        <f>VLOOKUP(B20,trend!B:H,7,0)</f>
        <v>128108834</v>
      </c>
      <c r="F20" s="50">
        <f>VLOOKUP(B20,trend!B:I,8,0)</f>
        <v>1721183344</v>
      </c>
      <c r="G20" s="58">
        <f t="shared" si="0"/>
        <v>0.37972007140921404</v>
      </c>
      <c r="H20" s="58">
        <f t="shared" si="1"/>
        <v>0.19280328686266421</v>
      </c>
    </row>
    <row r="21" spans="2:8" x14ac:dyDescent="0.25">
      <c r="B21" s="49" t="s">
        <v>270</v>
      </c>
      <c r="C21" s="50">
        <f>VLOOKUP(B21,trend!B:D,3,0)</f>
        <v>44607653</v>
      </c>
      <c r="D21" s="50">
        <f>VLOOKUP(B21,trend!B:E,4,0)</f>
        <v>178592694</v>
      </c>
      <c r="E21" s="51">
        <f>VLOOKUP(B21,trend!B:H,7,0)</f>
        <v>60714022</v>
      </c>
      <c r="F21" s="50">
        <f>VLOOKUP(B21,trend!B:I,8,0)</f>
        <v>236285486</v>
      </c>
      <c r="G21" s="55">
        <f t="shared" si="0"/>
        <v>0.3610673935255011</v>
      </c>
      <c r="H21" s="55">
        <f t="shared" si="1"/>
        <v>0.32304116539056182</v>
      </c>
    </row>
    <row r="22" spans="2:8" x14ac:dyDescent="0.25">
      <c r="B22" s="46" t="s">
        <v>264</v>
      </c>
      <c r="C22" s="47">
        <f>VLOOKUP(B22,trend!B:D,3,0)</f>
        <v>642780</v>
      </c>
      <c r="D22" s="47">
        <f>VLOOKUP(B22,trend!B:E,4,0)</f>
        <v>22957751</v>
      </c>
      <c r="E22" s="48">
        <f>VLOOKUP(B22,trend!B:H,7,0)</f>
        <v>768980</v>
      </c>
      <c r="F22" s="47">
        <f>VLOOKUP(B22,trend!B:I,8,0)</f>
        <v>26921299</v>
      </c>
      <c r="G22" s="55">
        <f t="shared" si="0"/>
        <v>0.19633467127166371</v>
      </c>
      <c r="H22" s="55">
        <f t="shared" si="1"/>
        <v>0.17264530833181352</v>
      </c>
    </row>
    <row r="23" spans="2:8" x14ac:dyDescent="0.25">
      <c r="B23" s="49" t="s">
        <v>282</v>
      </c>
      <c r="C23" s="50">
        <f>VLOOKUP(B23,trend!B:D,3,0)</f>
        <v>2538159</v>
      </c>
      <c r="D23" s="50">
        <f>VLOOKUP(B23,trend!B:E,4,0)</f>
        <v>6433194</v>
      </c>
      <c r="E23" s="51">
        <f>VLOOKUP(B23,trend!B:H,7,0)</f>
        <v>3135102</v>
      </c>
      <c r="F23" s="50">
        <f>VLOOKUP(B23,trend!B:I,8,0)</f>
        <v>8089151</v>
      </c>
      <c r="G23" s="24">
        <f t="shared" si="0"/>
        <v>0.23518739369755795</v>
      </c>
      <c r="H23" s="24">
        <f t="shared" si="1"/>
        <v>0.25740821744222231</v>
      </c>
    </row>
    <row r="24" spans="2:8" x14ac:dyDescent="0.25">
      <c r="B24" s="49" t="s">
        <v>284</v>
      </c>
      <c r="C24" s="50">
        <f>VLOOKUP(B24,trend!B:D,3,0)</f>
        <v>3275</v>
      </c>
      <c r="D24" s="50">
        <f>VLOOKUP(B24,trend!B:E,4,0)</f>
        <v>367036</v>
      </c>
      <c r="E24" s="51">
        <f>VLOOKUP(B24,trend!B:H,7,0)</f>
        <v>190</v>
      </c>
      <c r="F24" s="50">
        <f>VLOOKUP(B24,trend!B:I,8,0)</f>
        <v>345565</v>
      </c>
      <c r="G24" s="56">
        <f t="shared" si="0"/>
        <v>-0.94198473282442752</v>
      </c>
      <c r="H24" s="56">
        <f t="shared" si="1"/>
        <v>-5.8498348935799215E-2</v>
      </c>
    </row>
    <row r="25" spans="2:8" x14ac:dyDescent="0.25">
      <c r="B25" s="49" t="s">
        <v>265</v>
      </c>
      <c r="C25" s="50">
        <f>VLOOKUP(B25,trend!B:D,3,0)</f>
        <v>19434</v>
      </c>
      <c r="D25" s="50">
        <f>VLOOKUP(B25,trend!B:E,4,0)</f>
        <v>476216</v>
      </c>
      <c r="E25" s="51">
        <f>VLOOKUP(B25,trend!B:H,7,0)</f>
        <v>9492</v>
      </c>
      <c r="F25" s="50">
        <f>VLOOKUP(B25,trend!B:I,8,0)</f>
        <v>467990</v>
      </c>
      <c r="G25" s="56">
        <f t="shared" si="0"/>
        <v>-0.51157764742204381</v>
      </c>
      <c r="H25" s="56">
        <f t="shared" si="1"/>
        <v>-1.7273674131066574E-2</v>
      </c>
    </row>
    <row r="26" spans="2:8" x14ac:dyDescent="0.25">
      <c r="B26" s="42" t="s">
        <v>315</v>
      </c>
      <c r="C26" s="45">
        <f>VLOOKUP(B26,trend!B:D,3,0)</f>
        <v>71694342</v>
      </c>
      <c r="D26" s="45">
        <f>VLOOKUP(B26,trend!B:E,4,0)</f>
        <v>1180118983</v>
      </c>
      <c r="E26" s="52">
        <f>VLOOKUP(B26,trend!B:H,7,0)</f>
        <v>80358784</v>
      </c>
      <c r="F26" s="45">
        <f>VLOOKUP(B26,trend!B:I,8,0)</f>
        <v>1234592238</v>
      </c>
      <c r="G26" s="55">
        <f t="shared" si="0"/>
        <v>0.12085252138864738</v>
      </c>
      <c r="H26" s="55">
        <f t="shared" si="1"/>
        <v>4.6159121058728027E-2</v>
      </c>
    </row>
    <row r="27" spans="2:8" x14ac:dyDescent="0.25">
      <c r="B27" s="49" t="s">
        <v>279</v>
      </c>
      <c r="C27" s="50">
        <f>VLOOKUP(B27,trend!B:D,3,0)</f>
        <v>13629573</v>
      </c>
      <c r="D27" s="50">
        <f>VLOOKUP(B27,trend!B:E,4,0)</f>
        <v>311048172</v>
      </c>
      <c r="E27" s="51">
        <f>VLOOKUP(B27,trend!B:H,7,0)</f>
        <v>15255167</v>
      </c>
      <c r="F27" s="50">
        <f>VLOOKUP(B27,trend!B:I,8,0)</f>
        <v>349801958</v>
      </c>
      <c r="G27" s="24">
        <f t="shared" si="0"/>
        <v>0.1192696205523093</v>
      </c>
      <c r="H27" s="24">
        <f t="shared" si="1"/>
        <v>0.12459094599662203</v>
      </c>
    </row>
    <row r="28" spans="2:8" x14ac:dyDescent="0.25">
      <c r="B28" s="49" t="s">
        <v>280</v>
      </c>
      <c r="C28" s="50">
        <f>VLOOKUP(B28,trend!B:D,3,0)</f>
        <v>5983499</v>
      </c>
      <c r="D28" s="50">
        <f>VLOOKUP(B28,trend!B:E,4,0)</f>
        <v>122852061</v>
      </c>
      <c r="E28" s="51">
        <f>VLOOKUP(B28,trend!B:H,7,0)</f>
        <v>4542234</v>
      </c>
      <c r="F28" s="50">
        <f>VLOOKUP(B28,trend!B:I,8,0)</f>
        <v>124194369</v>
      </c>
      <c r="G28" s="56">
        <f t="shared" si="0"/>
        <v>-0.24087327498508815</v>
      </c>
      <c r="H28" s="56">
        <f t="shared" si="1"/>
        <v>1.0926214742136071E-2</v>
      </c>
    </row>
    <row r="29" spans="2:8" x14ac:dyDescent="0.25">
      <c r="B29" s="49" t="s">
        <v>277</v>
      </c>
      <c r="C29" s="50">
        <f>VLOOKUP(B29,trend!B:D,3,0)</f>
        <v>12916118</v>
      </c>
      <c r="D29" s="50">
        <f>VLOOKUP(B29,trend!B:E,4,0)</f>
        <v>301396978</v>
      </c>
      <c r="E29" s="51">
        <f>VLOOKUP(B29,trend!B:H,7,0)</f>
        <v>16087873</v>
      </c>
      <c r="F29" s="50">
        <f>VLOOKUP(B29,trend!B:I,8,0)</f>
        <v>293085343</v>
      </c>
      <c r="G29" s="55">
        <f t="shared" si="0"/>
        <v>0.24556565680183473</v>
      </c>
      <c r="H29" s="55">
        <f t="shared" si="1"/>
        <v>-2.7577034962838944E-2</v>
      </c>
    </row>
    <row r="30" spans="2:8" x14ac:dyDescent="0.25">
      <c r="B30" s="49" t="s">
        <v>281</v>
      </c>
      <c r="C30" s="50">
        <f>VLOOKUP(B30,trend!B:D,3,0)</f>
        <v>801547</v>
      </c>
      <c r="D30" s="50">
        <f>VLOOKUP(B30,trend!B:E,4,0)</f>
        <v>108800931</v>
      </c>
      <c r="E30" s="51">
        <f>VLOOKUP(B30,trend!B:H,7,0)</f>
        <v>422648</v>
      </c>
      <c r="F30" s="50">
        <f>VLOOKUP(B30,trend!B:I,8,0)</f>
        <v>114713015</v>
      </c>
      <c r="G30" s="56">
        <f t="shared" si="0"/>
        <v>-0.47270964771872392</v>
      </c>
      <c r="H30" s="56">
        <f t="shared" si="1"/>
        <v>5.4338542378833135E-2</v>
      </c>
    </row>
    <row r="31" spans="2:8" x14ac:dyDescent="0.25">
      <c r="B31" s="49" t="s">
        <v>260</v>
      </c>
      <c r="C31" s="50">
        <f>VLOOKUP(B31,trend!B:D,3,0)</f>
        <v>22111441</v>
      </c>
      <c r="D31" s="50">
        <f>VLOOKUP(B31,trend!B:E,4,0)</f>
        <v>145861232</v>
      </c>
      <c r="E31" s="51">
        <f>VLOOKUP(B31,trend!B:H,7,0)</f>
        <v>25537651</v>
      </c>
      <c r="F31" s="50">
        <f>VLOOKUP(B31,trend!B:I,8,0)</f>
        <v>152037096</v>
      </c>
      <c r="G31" s="55">
        <f t="shared" si="0"/>
        <v>0.15495190928533334</v>
      </c>
      <c r="H31" s="55">
        <f t="shared" si="1"/>
        <v>4.2340681724119811E-2</v>
      </c>
    </row>
    <row r="32" spans="2:8" x14ac:dyDescent="0.25">
      <c r="B32" s="49" t="s">
        <v>272</v>
      </c>
      <c r="C32" s="50">
        <f>VLOOKUP(B32,trend!B:D,3,0)</f>
        <v>15609384</v>
      </c>
      <c r="D32" s="50">
        <f>VLOOKUP(B32,trend!B:E,4,0)</f>
        <v>167201858</v>
      </c>
      <c r="E32" s="51">
        <f>VLOOKUP(B32,trend!B:H,7,0)</f>
        <v>17744231</v>
      </c>
      <c r="F32" s="50">
        <f>VLOOKUP(B32,trend!B:I,8,0)</f>
        <v>173839158</v>
      </c>
      <c r="G32" s="55">
        <f t="shared" si="0"/>
        <v>0.13676689611838622</v>
      </c>
      <c r="H32" s="55">
        <f t="shared" si="1"/>
        <v>3.9696329211844045E-2</v>
      </c>
    </row>
    <row r="33" spans="2:8" x14ac:dyDescent="0.25">
      <c r="B33" s="49" t="s">
        <v>271</v>
      </c>
      <c r="C33" s="50">
        <f>VLOOKUP(B33,trend!B:D,3,0)</f>
        <v>642780</v>
      </c>
      <c r="D33" s="50">
        <f>VLOOKUP(B33,trend!B:E,4,0)</f>
        <v>22957751</v>
      </c>
      <c r="E33" s="51">
        <f>VLOOKUP(B33,trend!B:H,7,0)</f>
        <v>768980</v>
      </c>
      <c r="F33" s="50">
        <f>VLOOKUP(B33,trend!B:I,8,0)</f>
        <v>26921299</v>
      </c>
      <c r="G33" s="55">
        <f t="shared" si="0"/>
        <v>0.19633467127166371</v>
      </c>
      <c r="H33" s="55">
        <f t="shared" si="1"/>
        <v>0.17264530833181352</v>
      </c>
    </row>
    <row r="34" spans="2:8" x14ac:dyDescent="0.25">
      <c r="B34" s="42" t="s">
        <v>316</v>
      </c>
      <c r="C34" s="45">
        <f>VLOOKUP(B34,trend!B:D,3,0)</f>
        <v>789395930</v>
      </c>
      <c r="D34" s="45">
        <f>VLOOKUP(B34,trend!B:E,4,0)</f>
        <v>6057848629</v>
      </c>
      <c r="E34" s="52">
        <f>VLOOKUP(B34,trend!B:H,7,0)</f>
        <v>915472340</v>
      </c>
      <c r="F34" s="53">
        <f>VLOOKUP(B34,trend!B:I,8,0)</f>
        <v>7008958272</v>
      </c>
      <c r="G34" s="24">
        <f t="shared" si="0"/>
        <v>0.1597125158727383</v>
      </c>
      <c r="H34" s="24">
        <f t="shared" si="1"/>
        <v>0.15700452441925816</v>
      </c>
    </row>
  </sheetData>
  <mergeCells count="2">
    <mergeCell ref="C3:D3"/>
    <mergeCell ref="E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2012 population</vt:lpstr>
      <vt:lpstr>2012 population by region</vt:lpstr>
      <vt:lpstr>trend</vt:lpstr>
      <vt:lpstr>summary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Vita, Alessia (FOM)</dc:creator>
  <cp:lastModifiedBy>Alessia Vita (FOM)</cp:lastModifiedBy>
  <dcterms:created xsi:type="dcterms:W3CDTF">2015-04-08T14:01:31Z</dcterms:created>
  <dcterms:modified xsi:type="dcterms:W3CDTF">2015-12-17T09:37:05Z</dcterms:modified>
</cp:coreProperties>
</file>