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TIONS\Vulnerability study 201213\WEBSITE\3. vulnerability\"/>
    </mc:Choice>
  </mc:AlternateContent>
  <bookViews>
    <workbookView xWindow="480" yWindow="75" windowWidth="18195" windowHeight="11820" tabRatio="836" activeTab="9"/>
  </bookViews>
  <sheets>
    <sheet name="2000 rural vulnerability" sheetId="2" r:id="rId1"/>
    <sheet name="2012 rural vulnerability" sheetId="1" r:id="rId2"/>
    <sheet name="trend rural vulnerability" sheetId="3" r:id="rId3"/>
    <sheet name="2000 urban vulnerability" sheetId="4" r:id="rId4"/>
    <sheet name="2012 urban vulnerability" sheetId="5" r:id="rId5"/>
    <sheet name="URB POV RATE" sheetId="6" state="hidden" r:id="rId6"/>
    <sheet name="2000 total vulnerability" sheetId="7" r:id="rId7"/>
    <sheet name="2012 total vulnerability" sheetId="8" r:id="rId8"/>
    <sheet name="TOT VULN TREND" sheetId="9" r:id="rId9"/>
    <sheet name="Summary" sheetId="10" r:id="rId10"/>
  </sheets>
  <definedNames>
    <definedName name="_xlnm._FilterDatabase" localSheetId="1" hidden="1">'2012 rural vulnerability'!$B$3:$AD$26</definedName>
    <definedName name="_xlnm.Database">'2012 rural vulnerability'!#REF!</definedName>
  </definedNames>
  <calcPr calcId="152511"/>
</workbook>
</file>

<file path=xl/calcChain.xml><?xml version="1.0" encoding="utf-8"?>
<calcChain xmlns="http://schemas.openxmlformats.org/spreadsheetml/2006/main">
  <c r="U25" i="9" l="1"/>
  <c r="Q4" i="4"/>
  <c r="Q5" i="9"/>
  <c r="Q4" i="5" l="1"/>
  <c r="H6" i="8"/>
  <c r="G7" i="8"/>
  <c r="N8" i="9" s="1"/>
  <c r="H7" i="8"/>
  <c r="H8" i="8"/>
  <c r="C9" i="8"/>
  <c r="J10" i="9" s="1"/>
  <c r="E9" i="8"/>
  <c r="C10" i="8"/>
  <c r="J11" i="9" s="1"/>
  <c r="D10" i="8"/>
  <c r="K11" i="9" s="1"/>
  <c r="F10" i="8"/>
  <c r="D12" i="8"/>
  <c r="K13" i="9" s="1"/>
  <c r="E12" i="8"/>
  <c r="L13" i="9" s="1"/>
  <c r="F12" i="8"/>
  <c r="E13" i="8"/>
  <c r="F13" i="8"/>
  <c r="M14" i="9" s="1"/>
  <c r="G13" i="8"/>
  <c r="N14" i="9" s="1"/>
  <c r="H14" i="8"/>
  <c r="H16" i="8"/>
  <c r="C18" i="8"/>
  <c r="D18" i="8"/>
  <c r="F18" i="8"/>
  <c r="M19" i="9" s="1"/>
  <c r="C19" i="8"/>
  <c r="J20" i="9" s="1"/>
  <c r="D19" i="8"/>
  <c r="K20" i="9" s="1"/>
  <c r="E19" i="8"/>
  <c r="L20" i="9" s="1"/>
  <c r="G19" i="8"/>
  <c r="D20" i="8"/>
  <c r="K21" i="9" s="1"/>
  <c r="E20" i="8"/>
  <c r="F20" i="8"/>
  <c r="M21" i="9" s="1"/>
  <c r="H22" i="8"/>
  <c r="G23" i="8"/>
  <c r="N24" i="9" s="1"/>
  <c r="H23" i="8"/>
  <c r="H24" i="8"/>
  <c r="O25" i="9" s="1"/>
  <c r="J4" i="8"/>
  <c r="K4" i="8"/>
  <c r="L4" i="8"/>
  <c r="M4" i="8"/>
  <c r="N4" i="8"/>
  <c r="O4" i="8"/>
  <c r="P4" i="8"/>
  <c r="J5" i="8"/>
  <c r="K5" i="8"/>
  <c r="L5" i="8"/>
  <c r="M5" i="8"/>
  <c r="N5" i="8"/>
  <c r="O5" i="8"/>
  <c r="P5" i="8"/>
  <c r="D6" i="8"/>
  <c r="E6" i="8"/>
  <c r="F6" i="8"/>
  <c r="M7" i="9" s="1"/>
  <c r="G6" i="8"/>
  <c r="N7" i="9" s="1"/>
  <c r="J6" i="8"/>
  <c r="K6" i="8"/>
  <c r="L6" i="8"/>
  <c r="M6" i="8"/>
  <c r="N6" i="8"/>
  <c r="O6" i="8"/>
  <c r="P6" i="8"/>
  <c r="D7" i="8"/>
  <c r="K8" i="9" s="1"/>
  <c r="E7" i="8"/>
  <c r="F7" i="8"/>
  <c r="J7" i="8"/>
  <c r="K7" i="8"/>
  <c r="L7" i="8"/>
  <c r="M7" i="8"/>
  <c r="N7" i="8"/>
  <c r="O7" i="8"/>
  <c r="P7" i="8"/>
  <c r="D8" i="8"/>
  <c r="E8" i="8"/>
  <c r="F8" i="8"/>
  <c r="G8" i="8"/>
  <c r="J8" i="8"/>
  <c r="K8" i="8"/>
  <c r="L8" i="8"/>
  <c r="M8" i="8"/>
  <c r="N8" i="8"/>
  <c r="O8" i="8"/>
  <c r="P8" i="8"/>
  <c r="D9" i="8"/>
  <c r="K10" i="9" s="1"/>
  <c r="F9" i="8"/>
  <c r="M10" i="9" s="1"/>
  <c r="G9" i="8"/>
  <c r="H9" i="8"/>
  <c r="J9" i="8"/>
  <c r="K9" i="8"/>
  <c r="L9" i="8"/>
  <c r="M9" i="8"/>
  <c r="N9" i="8"/>
  <c r="O9" i="8"/>
  <c r="P9" i="8"/>
  <c r="E10" i="8"/>
  <c r="L11" i="9" s="1"/>
  <c r="G10" i="8"/>
  <c r="H10" i="8"/>
  <c r="O11" i="9" s="1"/>
  <c r="J10" i="8"/>
  <c r="K10" i="8"/>
  <c r="L10" i="8"/>
  <c r="M10" i="8"/>
  <c r="N10" i="8"/>
  <c r="O10" i="8"/>
  <c r="P10" i="8"/>
  <c r="J11" i="8"/>
  <c r="K11" i="8"/>
  <c r="L11" i="8"/>
  <c r="M11" i="8"/>
  <c r="N11" i="8"/>
  <c r="O11" i="8"/>
  <c r="P11" i="8"/>
  <c r="G12" i="8"/>
  <c r="N13" i="9" s="1"/>
  <c r="H12" i="8"/>
  <c r="J12" i="8"/>
  <c r="K12" i="8"/>
  <c r="L12" i="8"/>
  <c r="M12" i="8"/>
  <c r="N12" i="8"/>
  <c r="O12" i="8"/>
  <c r="P12" i="8"/>
  <c r="D13" i="8"/>
  <c r="K14" i="9" s="1"/>
  <c r="H13" i="8"/>
  <c r="O14" i="9" s="1"/>
  <c r="J13" i="8"/>
  <c r="K13" i="8"/>
  <c r="L13" i="8"/>
  <c r="M13" i="8"/>
  <c r="N13" i="8"/>
  <c r="O13" i="8"/>
  <c r="P13" i="8"/>
  <c r="D14" i="8"/>
  <c r="K15" i="9" s="1"/>
  <c r="E14" i="8"/>
  <c r="F14" i="8"/>
  <c r="G14" i="8"/>
  <c r="J14" i="8"/>
  <c r="K14" i="8"/>
  <c r="L14" i="8"/>
  <c r="M14" i="8"/>
  <c r="N14" i="8"/>
  <c r="O14" i="8"/>
  <c r="P14" i="8"/>
  <c r="J15" i="8"/>
  <c r="K15" i="8"/>
  <c r="L15" i="8"/>
  <c r="M15" i="8"/>
  <c r="N15" i="8"/>
  <c r="O15" i="8"/>
  <c r="P15" i="8"/>
  <c r="D16" i="8"/>
  <c r="E16" i="8"/>
  <c r="L17" i="9" s="1"/>
  <c r="F16" i="8"/>
  <c r="M17" i="9" s="1"/>
  <c r="G16" i="8"/>
  <c r="N17" i="9" s="1"/>
  <c r="J16" i="8"/>
  <c r="K16" i="8"/>
  <c r="L16" i="8"/>
  <c r="M16" i="8"/>
  <c r="N16" i="8"/>
  <c r="O16" i="8"/>
  <c r="P16" i="8"/>
  <c r="J17" i="8"/>
  <c r="K17" i="8"/>
  <c r="L17" i="8"/>
  <c r="M17" i="8"/>
  <c r="N17" i="8"/>
  <c r="O17" i="8"/>
  <c r="P17" i="8"/>
  <c r="E18" i="8"/>
  <c r="G18" i="8"/>
  <c r="H18" i="8"/>
  <c r="J18" i="8"/>
  <c r="K18" i="8"/>
  <c r="L18" i="8"/>
  <c r="M18" i="8"/>
  <c r="N18" i="8"/>
  <c r="O18" i="8"/>
  <c r="P18" i="8"/>
  <c r="F19" i="8"/>
  <c r="H19" i="8"/>
  <c r="O20" i="9" s="1"/>
  <c r="J19" i="8"/>
  <c r="K19" i="8"/>
  <c r="L19" i="8"/>
  <c r="M19" i="8"/>
  <c r="N19" i="8"/>
  <c r="O19" i="8"/>
  <c r="P19" i="8"/>
  <c r="G20" i="8"/>
  <c r="N21" i="9" s="1"/>
  <c r="H20" i="8"/>
  <c r="J20" i="8"/>
  <c r="K20" i="8"/>
  <c r="L20" i="8"/>
  <c r="M20" i="8"/>
  <c r="N20" i="8"/>
  <c r="O20" i="8"/>
  <c r="P20" i="8"/>
  <c r="J21" i="8"/>
  <c r="K21" i="8"/>
  <c r="L21" i="8"/>
  <c r="M21" i="8"/>
  <c r="N21" i="8"/>
  <c r="O21" i="8"/>
  <c r="P21" i="8"/>
  <c r="D22" i="8"/>
  <c r="E22" i="8"/>
  <c r="F22" i="8"/>
  <c r="M23" i="9" s="1"/>
  <c r="G22" i="8"/>
  <c r="J22" i="8"/>
  <c r="K22" i="8"/>
  <c r="L22" i="8"/>
  <c r="M22" i="8"/>
  <c r="N22" i="8"/>
  <c r="O22" i="8"/>
  <c r="P22" i="8"/>
  <c r="D23" i="8"/>
  <c r="K24" i="9" s="1"/>
  <c r="E23" i="8"/>
  <c r="L24" i="9" s="1"/>
  <c r="F23" i="8"/>
  <c r="M24" i="9" s="1"/>
  <c r="J23" i="8"/>
  <c r="K23" i="8"/>
  <c r="L23" i="8"/>
  <c r="M23" i="8"/>
  <c r="N23" i="8"/>
  <c r="O23" i="8"/>
  <c r="P23" i="8"/>
  <c r="D24" i="8"/>
  <c r="K25" i="9" s="1"/>
  <c r="E24" i="8"/>
  <c r="L25" i="9" s="1"/>
  <c r="F24" i="8"/>
  <c r="G24" i="8"/>
  <c r="J24" i="8"/>
  <c r="K24" i="8"/>
  <c r="L24" i="8"/>
  <c r="M24" i="8"/>
  <c r="N24" i="8"/>
  <c r="O24" i="8"/>
  <c r="P24" i="8"/>
  <c r="C6" i="8"/>
  <c r="J7" i="9" s="1"/>
  <c r="C7" i="8"/>
  <c r="J8" i="9" s="1"/>
  <c r="C8" i="8"/>
  <c r="J9" i="9" s="1"/>
  <c r="C12" i="8"/>
  <c r="J13" i="9" s="1"/>
  <c r="C13" i="8"/>
  <c r="J14" i="9" s="1"/>
  <c r="C14" i="8"/>
  <c r="C16" i="8"/>
  <c r="J17" i="9" s="1"/>
  <c r="C20" i="8"/>
  <c r="J21" i="9" s="1"/>
  <c r="C22" i="8"/>
  <c r="J23" i="9" s="1"/>
  <c r="C23" i="8"/>
  <c r="J24" i="9" s="1"/>
  <c r="C24" i="8"/>
  <c r="J25" i="9" s="1"/>
  <c r="O4" i="7"/>
  <c r="P4" i="7"/>
  <c r="O5" i="7"/>
  <c r="P5" i="7"/>
  <c r="O6" i="7"/>
  <c r="P6" i="7"/>
  <c r="O7" i="7"/>
  <c r="P7" i="7"/>
  <c r="O8" i="7"/>
  <c r="P8" i="7"/>
  <c r="O9" i="7"/>
  <c r="P9" i="7"/>
  <c r="O10" i="7"/>
  <c r="P10" i="7"/>
  <c r="O11" i="7"/>
  <c r="P11" i="7"/>
  <c r="O12" i="7"/>
  <c r="P12" i="7"/>
  <c r="O13" i="7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J4" i="7"/>
  <c r="K4" i="7"/>
  <c r="L4" i="7"/>
  <c r="M4" i="7"/>
  <c r="N4" i="7"/>
  <c r="J5" i="7"/>
  <c r="K5" i="7"/>
  <c r="L5" i="7"/>
  <c r="M5" i="7"/>
  <c r="N5" i="7"/>
  <c r="J6" i="7"/>
  <c r="K6" i="7"/>
  <c r="L6" i="7"/>
  <c r="M6" i="7"/>
  <c r="N6" i="7"/>
  <c r="J7" i="7"/>
  <c r="K7" i="7"/>
  <c r="L7" i="7"/>
  <c r="M7" i="7"/>
  <c r="N7" i="7"/>
  <c r="J8" i="7"/>
  <c r="K8" i="7"/>
  <c r="L8" i="7"/>
  <c r="M8" i="7"/>
  <c r="N8" i="7"/>
  <c r="J9" i="7"/>
  <c r="K9" i="7"/>
  <c r="L9" i="7"/>
  <c r="M9" i="7"/>
  <c r="N9" i="7"/>
  <c r="J10" i="7"/>
  <c r="K10" i="7"/>
  <c r="L10" i="7"/>
  <c r="M10" i="7"/>
  <c r="N10" i="7"/>
  <c r="J11" i="7"/>
  <c r="K11" i="7"/>
  <c r="L11" i="7"/>
  <c r="M11" i="7"/>
  <c r="N11" i="7"/>
  <c r="J12" i="7"/>
  <c r="K12" i="7"/>
  <c r="L12" i="7"/>
  <c r="M12" i="7"/>
  <c r="N12" i="7"/>
  <c r="J13" i="7"/>
  <c r="K13" i="7"/>
  <c r="L13" i="7"/>
  <c r="M13" i="7"/>
  <c r="N13" i="7"/>
  <c r="J14" i="7"/>
  <c r="K14" i="7"/>
  <c r="L14" i="7"/>
  <c r="M14" i="7"/>
  <c r="N14" i="7"/>
  <c r="J15" i="7"/>
  <c r="K15" i="7"/>
  <c r="L15" i="7"/>
  <c r="M15" i="7"/>
  <c r="N15" i="7"/>
  <c r="J16" i="7"/>
  <c r="K16" i="7"/>
  <c r="L16" i="7"/>
  <c r="M16" i="7"/>
  <c r="N16" i="7"/>
  <c r="J17" i="7"/>
  <c r="K17" i="7"/>
  <c r="L17" i="7"/>
  <c r="M17" i="7"/>
  <c r="N17" i="7"/>
  <c r="J18" i="7"/>
  <c r="K18" i="7"/>
  <c r="L18" i="7"/>
  <c r="M18" i="7"/>
  <c r="N18" i="7"/>
  <c r="J19" i="7"/>
  <c r="K19" i="7"/>
  <c r="L19" i="7"/>
  <c r="M19" i="7"/>
  <c r="N19" i="7"/>
  <c r="J20" i="7"/>
  <c r="K20" i="7"/>
  <c r="L20" i="7"/>
  <c r="M20" i="7"/>
  <c r="N20" i="7"/>
  <c r="J21" i="7"/>
  <c r="K21" i="7"/>
  <c r="L21" i="7"/>
  <c r="M21" i="7"/>
  <c r="N21" i="7"/>
  <c r="J22" i="7"/>
  <c r="K22" i="7"/>
  <c r="L22" i="7"/>
  <c r="M22" i="7"/>
  <c r="N22" i="7"/>
  <c r="J23" i="7"/>
  <c r="K23" i="7"/>
  <c r="L23" i="7"/>
  <c r="M23" i="7"/>
  <c r="N23" i="7"/>
  <c r="J24" i="7"/>
  <c r="K24" i="7"/>
  <c r="L24" i="7"/>
  <c r="M24" i="7"/>
  <c r="N24" i="7"/>
  <c r="D6" i="7"/>
  <c r="E6" i="7"/>
  <c r="F6" i="7"/>
  <c r="F7" i="9" s="1"/>
  <c r="G6" i="7"/>
  <c r="G7" i="9" s="1"/>
  <c r="H6" i="7"/>
  <c r="H7" i="9" s="1"/>
  <c r="D7" i="7"/>
  <c r="E7" i="7"/>
  <c r="F7" i="7"/>
  <c r="F8" i="9" s="1"/>
  <c r="G7" i="7"/>
  <c r="H7" i="7"/>
  <c r="D8" i="7"/>
  <c r="E8" i="7"/>
  <c r="E9" i="9" s="1"/>
  <c r="F8" i="7"/>
  <c r="G8" i="7"/>
  <c r="H8" i="7"/>
  <c r="H9" i="9" s="1"/>
  <c r="D9" i="7"/>
  <c r="D10" i="9" s="1"/>
  <c r="E9" i="7"/>
  <c r="E10" i="9" s="1"/>
  <c r="F9" i="7"/>
  <c r="G9" i="7"/>
  <c r="G10" i="9" s="1"/>
  <c r="H9" i="7"/>
  <c r="D10" i="7"/>
  <c r="D11" i="9" s="1"/>
  <c r="E10" i="7"/>
  <c r="E11" i="9" s="1"/>
  <c r="F10" i="7"/>
  <c r="G10" i="7"/>
  <c r="H10" i="7"/>
  <c r="D12" i="7"/>
  <c r="D13" i="9" s="1"/>
  <c r="E12" i="7"/>
  <c r="F12" i="7"/>
  <c r="F13" i="9" s="1"/>
  <c r="G12" i="7"/>
  <c r="G13" i="9" s="1"/>
  <c r="H12" i="7"/>
  <c r="D13" i="7"/>
  <c r="E13" i="7"/>
  <c r="F13" i="7"/>
  <c r="F14" i="9" s="1"/>
  <c r="G13" i="7"/>
  <c r="G14" i="9" s="1"/>
  <c r="H13" i="7"/>
  <c r="H14" i="9" s="1"/>
  <c r="D14" i="7"/>
  <c r="E14" i="7"/>
  <c r="E15" i="9" s="1"/>
  <c r="F14" i="7"/>
  <c r="G14" i="7"/>
  <c r="G15" i="9" s="1"/>
  <c r="H14" i="7"/>
  <c r="D16" i="7"/>
  <c r="E16" i="7"/>
  <c r="E17" i="9" s="1"/>
  <c r="F16" i="7"/>
  <c r="G16" i="7"/>
  <c r="G17" i="9" s="1"/>
  <c r="H16" i="7"/>
  <c r="H17" i="9" s="1"/>
  <c r="D18" i="7"/>
  <c r="D19" i="9" s="1"/>
  <c r="E18" i="7"/>
  <c r="E19" i="9" s="1"/>
  <c r="F18" i="7"/>
  <c r="G18" i="7"/>
  <c r="G19" i="9" s="1"/>
  <c r="H18" i="7"/>
  <c r="D19" i="7"/>
  <c r="E19" i="7"/>
  <c r="E20" i="9" s="1"/>
  <c r="F19" i="7"/>
  <c r="F20" i="9" s="1"/>
  <c r="G19" i="7"/>
  <c r="G20" i="9" s="1"/>
  <c r="H19" i="7"/>
  <c r="D20" i="7"/>
  <c r="E20" i="7"/>
  <c r="E21" i="9" s="1"/>
  <c r="F20" i="7"/>
  <c r="G20" i="7"/>
  <c r="G21" i="9" s="1"/>
  <c r="H20" i="7"/>
  <c r="H21" i="9" s="1"/>
  <c r="D22" i="7"/>
  <c r="D23" i="9" s="1"/>
  <c r="E22" i="7"/>
  <c r="F22" i="7"/>
  <c r="G22" i="7"/>
  <c r="G23" i="9" s="1"/>
  <c r="H22" i="7"/>
  <c r="D23" i="7"/>
  <c r="D24" i="9" s="1"/>
  <c r="E23" i="7"/>
  <c r="E24" i="9" s="1"/>
  <c r="F23" i="7"/>
  <c r="F24" i="9" s="1"/>
  <c r="G23" i="7"/>
  <c r="G24" i="9" s="1"/>
  <c r="H23" i="7"/>
  <c r="D24" i="7"/>
  <c r="D25" i="9" s="1"/>
  <c r="E24" i="7"/>
  <c r="E25" i="9" s="1"/>
  <c r="F24" i="7"/>
  <c r="F25" i="9" s="1"/>
  <c r="G24" i="7"/>
  <c r="G25" i="9" s="1"/>
  <c r="H24" i="7"/>
  <c r="C6" i="7"/>
  <c r="C7" i="7"/>
  <c r="C8" i="9" s="1"/>
  <c r="C8" i="7"/>
  <c r="C9" i="9" s="1"/>
  <c r="C9" i="7"/>
  <c r="C10" i="9" s="1"/>
  <c r="C10" i="7"/>
  <c r="C11" i="9" s="1"/>
  <c r="C12" i="7"/>
  <c r="C13" i="9" s="1"/>
  <c r="C13" i="7"/>
  <c r="C14" i="9" s="1"/>
  <c r="C14" i="7"/>
  <c r="C15" i="9" s="1"/>
  <c r="C16" i="7"/>
  <c r="C17" i="9" s="1"/>
  <c r="C18" i="7"/>
  <c r="C19" i="9" s="1"/>
  <c r="C19" i="7"/>
  <c r="C20" i="7"/>
  <c r="C21" i="9" s="1"/>
  <c r="C22" i="7"/>
  <c r="C23" i="9" s="1"/>
  <c r="C23" i="7"/>
  <c r="C24" i="9" s="1"/>
  <c r="C24" i="7"/>
  <c r="C25" i="9" s="1"/>
  <c r="R7" i="8" l="1"/>
  <c r="U13" i="8"/>
  <c r="S16" i="8"/>
  <c r="V22" i="8"/>
  <c r="R13" i="8"/>
  <c r="T18" i="8"/>
  <c r="U6" i="8"/>
  <c r="V10" i="8"/>
  <c r="T8" i="8"/>
  <c r="T9" i="8"/>
  <c r="T7" i="9"/>
  <c r="R14" i="8"/>
  <c r="U7" i="8"/>
  <c r="U20" i="8"/>
  <c r="S19" i="8"/>
  <c r="Q16" i="8"/>
  <c r="Q19" i="8"/>
  <c r="Q6" i="7"/>
  <c r="S22" i="7"/>
  <c r="T19" i="7"/>
  <c r="V13" i="7"/>
  <c r="S7" i="7"/>
  <c r="U13" i="9"/>
  <c r="T24" i="7"/>
  <c r="E8" i="9"/>
  <c r="V14" i="9"/>
  <c r="U20" i="7"/>
  <c r="V18" i="7"/>
  <c r="U13" i="7"/>
  <c r="T9" i="7"/>
  <c r="R18" i="7"/>
  <c r="Q7" i="7"/>
  <c r="U24" i="7"/>
  <c r="S18" i="7"/>
  <c r="U16" i="7"/>
  <c r="V20" i="7"/>
  <c r="V16" i="7"/>
  <c r="V8" i="7"/>
  <c r="V6" i="7"/>
  <c r="S8" i="7"/>
  <c r="U12" i="7"/>
  <c r="S19" i="7"/>
  <c r="U9" i="7"/>
  <c r="Q14" i="7"/>
  <c r="F15" i="9"/>
  <c r="T14" i="7"/>
  <c r="D20" i="9"/>
  <c r="R20" i="9" s="1"/>
  <c r="R19" i="7"/>
  <c r="H23" i="9"/>
  <c r="V22" i="7"/>
  <c r="Q17" i="9"/>
  <c r="N15" i="9"/>
  <c r="U15" i="9" s="1"/>
  <c r="U14" i="8"/>
  <c r="L8" i="9"/>
  <c r="S7" i="8"/>
  <c r="V24" i="8"/>
  <c r="V14" i="7"/>
  <c r="H15" i="9"/>
  <c r="D8" i="9"/>
  <c r="R8" i="9" s="1"/>
  <c r="R7" i="7"/>
  <c r="M15" i="9"/>
  <c r="T14" i="8"/>
  <c r="L21" i="9"/>
  <c r="S21" i="9" s="1"/>
  <c r="S20" i="8"/>
  <c r="J19" i="9"/>
  <c r="Q19" i="9" s="1"/>
  <c r="Q18" i="8"/>
  <c r="T13" i="7"/>
  <c r="U12" i="8"/>
  <c r="D17" i="9"/>
  <c r="R16" i="7"/>
  <c r="Q14" i="9"/>
  <c r="N20" i="9"/>
  <c r="U20" i="9" s="1"/>
  <c r="U19" i="8"/>
  <c r="F21" i="9"/>
  <c r="T21" i="9" s="1"/>
  <c r="T20" i="7"/>
  <c r="M13" i="9"/>
  <c r="T13" i="9" s="1"/>
  <c r="T12" i="8"/>
  <c r="U6" i="7"/>
  <c r="E23" i="9"/>
  <c r="V10" i="7"/>
  <c r="H11" i="9"/>
  <c r="V11" i="9" s="1"/>
  <c r="H20" i="9"/>
  <c r="V20" i="9" s="1"/>
  <c r="V19" i="7"/>
  <c r="U17" i="9"/>
  <c r="N11" i="9"/>
  <c r="U10" i="8"/>
  <c r="O8" i="9"/>
  <c r="V7" i="8"/>
  <c r="R22" i="7"/>
  <c r="F17" i="9"/>
  <c r="T17" i="9" s="1"/>
  <c r="T16" i="7"/>
  <c r="E14" i="9"/>
  <c r="S13" i="7"/>
  <c r="F9" i="9"/>
  <c r="T8" i="7"/>
  <c r="F23" i="9"/>
  <c r="T23" i="9" s="1"/>
  <c r="T22" i="7"/>
  <c r="U14" i="7"/>
  <c r="D14" i="9"/>
  <c r="R14" i="9" s="1"/>
  <c r="R13" i="7"/>
  <c r="H10" i="9"/>
  <c r="V9" i="7"/>
  <c r="N19" i="9"/>
  <c r="U19" i="9" s="1"/>
  <c r="U18" i="8"/>
  <c r="L15" i="9"/>
  <c r="S15" i="9" s="1"/>
  <c r="S14" i="8"/>
  <c r="R20" i="8"/>
  <c r="O7" i="9"/>
  <c r="V7" i="9" s="1"/>
  <c r="V6" i="8"/>
  <c r="U18" i="7"/>
  <c r="T12" i="7"/>
  <c r="T7" i="7"/>
  <c r="U16" i="8"/>
  <c r="O23" i="9"/>
  <c r="D9" i="9"/>
  <c r="R8" i="7"/>
  <c r="H25" i="9"/>
  <c r="V25" i="9" s="1"/>
  <c r="V24" i="7"/>
  <c r="Q13" i="8"/>
  <c r="Q18" i="7"/>
  <c r="D21" i="9"/>
  <c r="R21" i="9" s="1"/>
  <c r="R20" i="7"/>
  <c r="G11" i="9"/>
  <c r="U10" i="7"/>
  <c r="O21" i="9"/>
  <c r="V21" i="9" s="1"/>
  <c r="V20" i="8"/>
  <c r="L9" i="9"/>
  <c r="S9" i="9" s="1"/>
  <c r="S8" i="8"/>
  <c r="U22" i="7"/>
  <c r="S14" i="7"/>
  <c r="H24" i="9"/>
  <c r="V23" i="7"/>
  <c r="L7" i="9"/>
  <c r="S6" i="8"/>
  <c r="H13" i="9"/>
  <c r="V12" i="7"/>
  <c r="L23" i="9"/>
  <c r="S22" i="8"/>
  <c r="U8" i="8"/>
  <c r="N9" i="9"/>
  <c r="O24" i="9"/>
  <c r="V23" i="8"/>
  <c r="C20" i="9"/>
  <c r="Q20" i="9" s="1"/>
  <c r="Q19" i="7"/>
  <c r="D15" i="9"/>
  <c r="R15" i="9" s="1"/>
  <c r="R14" i="7"/>
  <c r="H8" i="9"/>
  <c r="V7" i="7"/>
  <c r="N25" i="9"/>
  <c r="U24" i="8"/>
  <c r="L10" i="9"/>
  <c r="S10" i="9" s="1"/>
  <c r="S9" i="8"/>
  <c r="Q13" i="7"/>
  <c r="T6" i="7"/>
  <c r="D7" i="9"/>
  <c r="R6" i="7"/>
  <c r="F19" i="9"/>
  <c r="T19" i="9" s="1"/>
  <c r="T18" i="7"/>
  <c r="F11" i="9"/>
  <c r="T10" i="7"/>
  <c r="K9" i="9"/>
  <c r="R8" i="8"/>
  <c r="M8" i="9"/>
  <c r="T8" i="9" s="1"/>
  <c r="T7" i="8"/>
  <c r="O15" i="9"/>
  <c r="V14" i="8"/>
  <c r="U19" i="7"/>
  <c r="S9" i="7"/>
  <c r="H19" i="9"/>
  <c r="F10" i="9"/>
  <c r="T10" i="9" s="1"/>
  <c r="T14" i="9"/>
  <c r="S12" i="7"/>
  <c r="J15" i="9"/>
  <c r="Q15" i="9" s="1"/>
  <c r="Q14" i="8"/>
  <c r="M25" i="9"/>
  <c r="T24" i="8"/>
  <c r="R22" i="8"/>
  <c r="L19" i="9"/>
  <c r="S19" i="9" s="1"/>
  <c r="S18" i="8"/>
  <c r="K7" i="9"/>
  <c r="R6" i="8"/>
  <c r="K19" i="9"/>
  <c r="R19" i="9" s="1"/>
  <c r="R18" i="8"/>
  <c r="Q16" i="7"/>
  <c r="R19" i="8"/>
  <c r="T16" i="8"/>
  <c r="V13" i="8"/>
  <c r="K23" i="9"/>
  <c r="R23" i="9" s="1"/>
  <c r="G8" i="9"/>
  <c r="U8" i="9" s="1"/>
  <c r="U7" i="7"/>
  <c r="E7" i="9"/>
  <c r="S6" i="7"/>
  <c r="Q8" i="9"/>
  <c r="O10" i="9"/>
  <c r="V9" i="8"/>
  <c r="S20" i="9"/>
  <c r="U14" i="9"/>
  <c r="T20" i="8"/>
  <c r="T6" i="8"/>
  <c r="C7" i="9"/>
  <c r="Q7" i="9" s="1"/>
  <c r="E13" i="9"/>
  <c r="S13" i="9" s="1"/>
  <c r="Q6" i="8"/>
  <c r="N23" i="9"/>
  <c r="U23" i="9" s="1"/>
  <c r="U22" i="8"/>
  <c r="M20" i="9"/>
  <c r="T20" i="9" s="1"/>
  <c r="T19" i="8"/>
  <c r="S17" i="9"/>
  <c r="N10" i="9"/>
  <c r="U10" i="9" s="1"/>
  <c r="U9" i="8"/>
  <c r="T13" i="8"/>
  <c r="O9" i="9"/>
  <c r="V9" i="9" s="1"/>
  <c r="V8" i="8"/>
  <c r="S20" i="7"/>
  <c r="S16" i="7"/>
  <c r="Q7" i="8"/>
  <c r="S12" i="8"/>
  <c r="M9" i="9"/>
  <c r="G9" i="9"/>
  <c r="U8" i="7"/>
  <c r="O19" i="9"/>
  <c r="V18" i="8"/>
  <c r="K17" i="9"/>
  <c r="R16" i="8"/>
  <c r="O13" i="9"/>
  <c r="V12" i="8"/>
  <c r="O17" i="9"/>
  <c r="V17" i="9" s="1"/>
  <c r="V16" i="8"/>
  <c r="L14" i="9"/>
  <c r="S13" i="8"/>
  <c r="T10" i="8"/>
  <c r="M11" i="9"/>
  <c r="T22" i="8"/>
  <c r="V19" i="8"/>
  <c r="U7" i="9"/>
  <c r="U21" i="9"/>
  <c r="V19" i="9" l="1"/>
  <c r="U11" i="9"/>
  <c r="T9" i="9"/>
  <c r="R7" i="9"/>
  <c r="R17" i="9"/>
  <c r="T15" i="9"/>
  <c r="T11" i="9"/>
  <c r="V13" i="9"/>
  <c r="S8" i="9"/>
  <c r="S23" i="9"/>
  <c r="V8" i="9"/>
  <c r="V10" i="9"/>
  <c r="V15" i="9"/>
  <c r="S7" i="9"/>
  <c r="S14" i="9"/>
  <c r="V24" i="9"/>
  <c r="U9" i="9"/>
  <c r="V23" i="9"/>
  <c r="R6" i="1"/>
  <c r="S6" i="1"/>
  <c r="T6" i="1"/>
  <c r="U6" i="1"/>
  <c r="V6" i="1"/>
  <c r="R7" i="1"/>
  <c r="S7" i="1"/>
  <c r="T7" i="1"/>
  <c r="U7" i="1"/>
  <c r="V7" i="1"/>
  <c r="R8" i="1"/>
  <c r="S8" i="1"/>
  <c r="T8" i="1"/>
  <c r="U8" i="1"/>
  <c r="V8" i="1"/>
  <c r="S9" i="1"/>
  <c r="T9" i="1"/>
  <c r="U9" i="1"/>
  <c r="V9" i="1"/>
  <c r="T10" i="1"/>
  <c r="U10" i="1"/>
  <c r="V10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6" i="1"/>
  <c r="S16" i="1"/>
  <c r="T16" i="1"/>
  <c r="U16" i="1"/>
  <c r="V16" i="1"/>
  <c r="R18" i="1"/>
  <c r="S18" i="1"/>
  <c r="T18" i="1"/>
  <c r="U18" i="1"/>
  <c r="V18" i="1"/>
  <c r="R19" i="1"/>
  <c r="S19" i="1"/>
  <c r="T19" i="1"/>
  <c r="U19" i="1"/>
  <c r="V19" i="1"/>
  <c r="R20" i="1"/>
  <c r="S20" i="1"/>
  <c r="T20" i="1"/>
  <c r="U20" i="1"/>
  <c r="V20" i="1"/>
  <c r="R22" i="1"/>
  <c r="S22" i="1"/>
  <c r="T22" i="1"/>
  <c r="U22" i="1"/>
  <c r="V22" i="1"/>
  <c r="V23" i="1"/>
  <c r="T24" i="1"/>
  <c r="U24" i="1"/>
  <c r="V24" i="1"/>
  <c r="Q6" i="1"/>
  <c r="Q7" i="1"/>
  <c r="Q13" i="1"/>
  <c r="Q14" i="1"/>
  <c r="Q16" i="1"/>
  <c r="Q18" i="1"/>
  <c r="Q19" i="1"/>
  <c r="R6" i="2"/>
  <c r="S6" i="2"/>
  <c r="T6" i="2"/>
  <c r="U6" i="2"/>
  <c r="V6" i="2"/>
  <c r="R7" i="2"/>
  <c r="S7" i="2"/>
  <c r="T7" i="2"/>
  <c r="U7" i="2"/>
  <c r="V7" i="2"/>
  <c r="R8" i="2"/>
  <c r="S8" i="2"/>
  <c r="T8" i="2"/>
  <c r="U8" i="2"/>
  <c r="V8" i="2"/>
  <c r="S9" i="2"/>
  <c r="T9" i="2"/>
  <c r="U9" i="2"/>
  <c r="V9" i="2"/>
  <c r="T10" i="2"/>
  <c r="U10" i="2"/>
  <c r="V10" i="2"/>
  <c r="S12" i="2"/>
  <c r="T12" i="2"/>
  <c r="U12" i="2"/>
  <c r="V12" i="2"/>
  <c r="R13" i="2"/>
  <c r="S13" i="2"/>
  <c r="T13" i="2"/>
  <c r="U13" i="2"/>
  <c r="V13" i="2"/>
  <c r="R14" i="2"/>
  <c r="S14" i="2"/>
  <c r="T14" i="2"/>
  <c r="U14" i="2"/>
  <c r="V14" i="2"/>
  <c r="R16" i="2"/>
  <c r="S16" i="2"/>
  <c r="T16" i="2"/>
  <c r="U16" i="2"/>
  <c r="V16" i="2"/>
  <c r="R18" i="2"/>
  <c r="S18" i="2"/>
  <c r="T18" i="2"/>
  <c r="U18" i="2"/>
  <c r="V18" i="2"/>
  <c r="R19" i="2"/>
  <c r="S19" i="2"/>
  <c r="T19" i="2"/>
  <c r="U19" i="2"/>
  <c r="V19" i="2"/>
  <c r="R20" i="2"/>
  <c r="S20" i="2"/>
  <c r="T20" i="2"/>
  <c r="U20" i="2"/>
  <c r="V20" i="2"/>
  <c r="R22" i="2"/>
  <c r="S22" i="2"/>
  <c r="T22" i="2"/>
  <c r="U22" i="2"/>
  <c r="V22" i="2"/>
  <c r="V23" i="2"/>
  <c r="T24" i="2"/>
  <c r="U24" i="2"/>
  <c r="V24" i="2"/>
  <c r="Q6" i="2"/>
  <c r="Q7" i="2"/>
  <c r="Q13" i="2"/>
  <c r="Q14" i="2"/>
  <c r="Q16" i="2"/>
  <c r="Q18" i="2"/>
  <c r="Q19" i="2"/>
  <c r="G17" i="7" l="1"/>
  <c r="U17" i="2"/>
  <c r="H17" i="7"/>
  <c r="V17" i="2"/>
  <c r="Q17" i="1"/>
  <c r="C17" i="8"/>
  <c r="C17" i="7"/>
  <c r="Q17" i="2"/>
  <c r="D17" i="7"/>
  <c r="R17" i="2"/>
  <c r="T17" i="1"/>
  <c r="F17" i="8"/>
  <c r="E17" i="7"/>
  <c r="S17" i="2"/>
  <c r="U17" i="1"/>
  <c r="G17" i="8"/>
  <c r="R17" i="1"/>
  <c r="D17" i="8"/>
  <c r="S17" i="1"/>
  <c r="E17" i="8"/>
  <c r="F17" i="7"/>
  <c r="T17" i="2"/>
  <c r="V17" i="1"/>
  <c r="H17" i="8"/>
  <c r="J7" i="3"/>
  <c r="K7" i="3"/>
  <c r="L7" i="3"/>
  <c r="M7" i="3"/>
  <c r="N7" i="3"/>
  <c r="O7" i="3"/>
  <c r="J8" i="3"/>
  <c r="K8" i="3"/>
  <c r="L8" i="3"/>
  <c r="M8" i="3"/>
  <c r="N8" i="3"/>
  <c r="O8" i="3"/>
  <c r="J9" i="3"/>
  <c r="K9" i="3"/>
  <c r="L9" i="3"/>
  <c r="M9" i="3"/>
  <c r="N9" i="3"/>
  <c r="O9" i="3"/>
  <c r="J10" i="3"/>
  <c r="K10" i="3"/>
  <c r="L10" i="3"/>
  <c r="M10" i="3"/>
  <c r="N10" i="3"/>
  <c r="O10" i="3"/>
  <c r="J11" i="3"/>
  <c r="K11" i="3"/>
  <c r="L11" i="3"/>
  <c r="M11" i="3"/>
  <c r="N11" i="3"/>
  <c r="O11" i="3"/>
  <c r="J13" i="3"/>
  <c r="K13" i="3"/>
  <c r="L13" i="3"/>
  <c r="M13" i="3"/>
  <c r="N13" i="3"/>
  <c r="O13" i="3"/>
  <c r="J14" i="3"/>
  <c r="K14" i="3"/>
  <c r="L14" i="3"/>
  <c r="M14" i="3"/>
  <c r="N14" i="3"/>
  <c r="O14" i="3"/>
  <c r="J15" i="3"/>
  <c r="K15" i="3"/>
  <c r="L15" i="3"/>
  <c r="M15" i="3"/>
  <c r="N15" i="3"/>
  <c r="O15" i="3"/>
  <c r="J17" i="3"/>
  <c r="K17" i="3"/>
  <c r="L17" i="3"/>
  <c r="M17" i="3"/>
  <c r="N17" i="3"/>
  <c r="O17" i="3"/>
  <c r="J18" i="3"/>
  <c r="K18" i="3"/>
  <c r="L18" i="3"/>
  <c r="M18" i="3"/>
  <c r="N18" i="3"/>
  <c r="O18" i="3"/>
  <c r="J19" i="3"/>
  <c r="K19" i="3"/>
  <c r="L19" i="3"/>
  <c r="M19" i="3"/>
  <c r="N19" i="3"/>
  <c r="O19" i="3"/>
  <c r="J20" i="3"/>
  <c r="K20" i="3"/>
  <c r="L20" i="3"/>
  <c r="M20" i="3"/>
  <c r="N20" i="3"/>
  <c r="O20" i="3"/>
  <c r="J21" i="3"/>
  <c r="K21" i="3"/>
  <c r="L21" i="3"/>
  <c r="M21" i="3"/>
  <c r="N21" i="3"/>
  <c r="O21" i="3"/>
  <c r="J23" i="3"/>
  <c r="K23" i="3"/>
  <c r="L23" i="3"/>
  <c r="M23" i="3"/>
  <c r="N23" i="3"/>
  <c r="O23" i="3"/>
  <c r="J24" i="3"/>
  <c r="K24" i="3"/>
  <c r="L24" i="3"/>
  <c r="M24" i="3"/>
  <c r="N24" i="3"/>
  <c r="O24" i="3"/>
  <c r="J25" i="3"/>
  <c r="K25" i="3"/>
  <c r="L25" i="3"/>
  <c r="M25" i="3"/>
  <c r="N25" i="3"/>
  <c r="O25" i="3"/>
  <c r="D7" i="3"/>
  <c r="E7" i="3"/>
  <c r="F7" i="3"/>
  <c r="G7" i="3"/>
  <c r="H7" i="3"/>
  <c r="D8" i="3"/>
  <c r="E8" i="3"/>
  <c r="F8" i="3"/>
  <c r="G8" i="3"/>
  <c r="H8" i="3"/>
  <c r="D9" i="3"/>
  <c r="E9" i="3"/>
  <c r="F9" i="3"/>
  <c r="G9" i="3"/>
  <c r="H9" i="3"/>
  <c r="D10" i="3"/>
  <c r="E10" i="3"/>
  <c r="F10" i="3"/>
  <c r="G10" i="3"/>
  <c r="H10" i="3"/>
  <c r="D11" i="3"/>
  <c r="E11" i="3"/>
  <c r="F11" i="3"/>
  <c r="G11" i="3"/>
  <c r="H11" i="3"/>
  <c r="D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D17" i="3"/>
  <c r="E17" i="3"/>
  <c r="F17" i="3"/>
  <c r="G17" i="3"/>
  <c r="H17" i="3"/>
  <c r="D18" i="3"/>
  <c r="E18" i="3"/>
  <c r="F18" i="3"/>
  <c r="G18" i="3"/>
  <c r="H18" i="3"/>
  <c r="D19" i="3"/>
  <c r="E19" i="3"/>
  <c r="F19" i="3"/>
  <c r="G19" i="3"/>
  <c r="H19" i="3"/>
  <c r="D20" i="3"/>
  <c r="E20" i="3"/>
  <c r="F20" i="3"/>
  <c r="G20" i="3"/>
  <c r="H20" i="3"/>
  <c r="D21" i="3"/>
  <c r="E21" i="3"/>
  <c r="F21" i="3"/>
  <c r="G21" i="3"/>
  <c r="H21" i="3"/>
  <c r="D23" i="3"/>
  <c r="E23" i="3"/>
  <c r="F23" i="3"/>
  <c r="G23" i="3"/>
  <c r="H23" i="3"/>
  <c r="D24" i="3"/>
  <c r="E24" i="3"/>
  <c r="F24" i="3"/>
  <c r="G24" i="3"/>
  <c r="H24" i="3"/>
  <c r="D25" i="3"/>
  <c r="E25" i="3"/>
  <c r="F25" i="3"/>
  <c r="G25" i="3"/>
  <c r="H25" i="3"/>
  <c r="C7" i="3"/>
  <c r="C8" i="3"/>
  <c r="C9" i="3"/>
  <c r="C10" i="3"/>
  <c r="C11" i="3"/>
  <c r="C13" i="3"/>
  <c r="C14" i="3"/>
  <c r="C15" i="3"/>
  <c r="C17" i="3"/>
  <c r="C18" i="3"/>
  <c r="C19" i="3"/>
  <c r="C20" i="3"/>
  <c r="C21" i="3"/>
  <c r="C23" i="3"/>
  <c r="C24" i="3"/>
  <c r="C25" i="3"/>
  <c r="O18" i="9" l="1"/>
  <c r="V17" i="8"/>
  <c r="N18" i="9"/>
  <c r="U17" i="8"/>
  <c r="C18" i="9"/>
  <c r="Q17" i="7"/>
  <c r="J18" i="9"/>
  <c r="Q17" i="8"/>
  <c r="F18" i="9"/>
  <c r="T17" i="7"/>
  <c r="L18" i="9"/>
  <c r="S17" i="8"/>
  <c r="H18" i="9"/>
  <c r="V17" i="7"/>
  <c r="S17" i="7"/>
  <c r="E18" i="9"/>
  <c r="M18" i="9"/>
  <c r="T17" i="8"/>
  <c r="K18" i="9"/>
  <c r="R17" i="8"/>
  <c r="D18" i="9"/>
  <c r="R17" i="7"/>
  <c r="G18" i="9"/>
  <c r="U17" i="7"/>
  <c r="Q17" i="3"/>
  <c r="T18" i="9" l="1"/>
  <c r="U18" i="9"/>
  <c r="S18" i="9"/>
  <c r="Q18" i="9"/>
  <c r="R18" i="9"/>
  <c r="V18" i="9"/>
  <c r="Q7" i="3"/>
  <c r="R7" i="3"/>
  <c r="S7" i="3"/>
  <c r="T7" i="3"/>
  <c r="U7" i="3"/>
  <c r="V7" i="3"/>
  <c r="Q8" i="3"/>
  <c r="R8" i="3"/>
  <c r="S8" i="3"/>
  <c r="T8" i="3"/>
  <c r="U8" i="3"/>
  <c r="V8" i="3"/>
  <c r="S9" i="3"/>
  <c r="T9" i="3"/>
  <c r="U9" i="3"/>
  <c r="V9" i="3"/>
  <c r="S10" i="3"/>
  <c r="T10" i="3"/>
  <c r="U10" i="3"/>
  <c r="V10" i="3"/>
  <c r="T11" i="3"/>
  <c r="U11" i="3"/>
  <c r="V11" i="3"/>
  <c r="S13" i="3"/>
  <c r="T13" i="3"/>
  <c r="U13" i="3"/>
  <c r="V13" i="3"/>
  <c r="Q14" i="3"/>
  <c r="R14" i="3"/>
  <c r="S14" i="3"/>
  <c r="T14" i="3"/>
  <c r="U14" i="3"/>
  <c r="V14" i="3"/>
  <c r="Q15" i="3"/>
  <c r="R15" i="3"/>
  <c r="S15" i="3"/>
  <c r="T15" i="3"/>
  <c r="U15" i="3"/>
  <c r="V15" i="3"/>
  <c r="R17" i="3"/>
  <c r="S17" i="3"/>
  <c r="T17" i="3"/>
  <c r="U17" i="3"/>
  <c r="V17" i="3"/>
  <c r="Q18" i="3"/>
  <c r="R18" i="3"/>
  <c r="S18" i="3"/>
  <c r="T18" i="3"/>
  <c r="U18" i="3"/>
  <c r="V18" i="3"/>
  <c r="Q19" i="3"/>
  <c r="R19" i="3"/>
  <c r="S19" i="3"/>
  <c r="T19" i="3"/>
  <c r="U19" i="3"/>
  <c r="V19" i="3"/>
  <c r="Q20" i="3"/>
  <c r="R20" i="3"/>
  <c r="S20" i="3"/>
  <c r="T20" i="3"/>
  <c r="U20" i="3"/>
  <c r="V20" i="3"/>
  <c r="R21" i="3"/>
  <c r="S21" i="3"/>
  <c r="T21" i="3"/>
  <c r="U21" i="3"/>
  <c r="V21" i="3"/>
  <c r="R23" i="3"/>
  <c r="S23" i="3"/>
  <c r="T23" i="3"/>
  <c r="U23" i="3"/>
  <c r="V23" i="3"/>
  <c r="I22" i="1"/>
  <c r="I22" i="8" s="1"/>
  <c r="P23" i="9" l="1"/>
  <c r="W22" i="8"/>
  <c r="W22" i="1"/>
  <c r="P23" i="3"/>
  <c r="E11" i="2"/>
  <c r="E12" i="3" l="1"/>
  <c r="E11" i="7"/>
  <c r="S11" i="2"/>
  <c r="I12" i="1"/>
  <c r="I12" i="8" s="1"/>
  <c r="I13" i="1"/>
  <c r="I13" i="8" s="1"/>
  <c r="I14" i="1"/>
  <c r="I14" i="8" s="1"/>
  <c r="C21" i="1"/>
  <c r="D21" i="1"/>
  <c r="D21" i="8" s="1"/>
  <c r="E21" i="1"/>
  <c r="E21" i="8" s="1"/>
  <c r="F21" i="1"/>
  <c r="F21" i="8" s="1"/>
  <c r="G21" i="1"/>
  <c r="G21" i="8" s="1"/>
  <c r="H21" i="1"/>
  <c r="H21" i="8" s="1"/>
  <c r="P15" i="9" l="1"/>
  <c r="W14" i="8"/>
  <c r="O22" i="9"/>
  <c r="V21" i="8"/>
  <c r="P14" i="9"/>
  <c r="W13" i="8"/>
  <c r="L22" i="9"/>
  <c r="S21" i="8"/>
  <c r="E12" i="9"/>
  <c r="S11" i="7"/>
  <c r="J22" i="3"/>
  <c r="C21" i="8"/>
  <c r="J22" i="9" s="1"/>
  <c r="P13" i="9"/>
  <c r="W12" i="8"/>
  <c r="N22" i="9"/>
  <c r="U21" i="8"/>
  <c r="M22" i="9"/>
  <c r="T21" i="8"/>
  <c r="K22" i="9"/>
  <c r="R21" i="8"/>
  <c r="V21" i="1"/>
  <c r="O22" i="3"/>
  <c r="W12" i="1"/>
  <c r="P13" i="3"/>
  <c r="U21" i="1"/>
  <c r="N22" i="3"/>
  <c r="T21" i="1"/>
  <c r="M22" i="3"/>
  <c r="S21" i="1"/>
  <c r="L22" i="3"/>
  <c r="R21" i="1"/>
  <c r="K22" i="3"/>
  <c r="W14" i="1"/>
  <c r="P15" i="3"/>
  <c r="W13" i="1"/>
  <c r="P14" i="3"/>
  <c r="I10" i="3" l="1"/>
  <c r="I9" i="7"/>
  <c r="W9" i="2"/>
  <c r="I11" i="3"/>
  <c r="I10" i="7"/>
  <c r="W10" i="2"/>
  <c r="I9" i="3"/>
  <c r="I8" i="7"/>
  <c r="W8" i="2"/>
  <c r="I8" i="3"/>
  <c r="I7" i="7"/>
  <c r="W7" i="2"/>
  <c r="I7" i="3"/>
  <c r="I6" i="7"/>
  <c r="W6" i="2"/>
  <c r="I24" i="2"/>
  <c r="I23" i="2"/>
  <c r="I22" i="2"/>
  <c r="H21" i="2"/>
  <c r="G21" i="2"/>
  <c r="F21" i="2"/>
  <c r="E21" i="2"/>
  <c r="D21" i="2"/>
  <c r="C21" i="2"/>
  <c r="H15" i="2"/>
  <c r="G15" i="2"/>
  <c r="F15" i="2"/>
  <c r="E15" i="2"/>
  <c r="D15" i="2"/>
  <c r="C15" i="2"/>
  <c r="I14" i="2"/>
  <c r="I13" i="2"/>
  <c r="I12" i="2"/>
  <c r="H11" i="2"/>
  <c r="G11" i="2"/>
  <c r="F11" i="2"/>
  <c r="D11" i="2"/>
  <c r="C11" i="2"/>
  <c r="H5" i="2"/>
  <c r="G5" i="2"/>
  <c r="F5" i="2"/>
  <c r="E5" i="2"/>
  <c r="D5" i="2"/>
  <c r="C5" i="2"/>
  <c r="C15" i="1"/>
  <c r="C15" i="8" s="1"/>
  <c r="D15" i="1"/>
  <c r="D15" i="8" s="1"/>
  <c r="E15" i="1"/>
  <c r="E15" i="8" s="1"/>
  <c r="F15" i="1"/>
  <c r="F15" i="8" s="1"/>
  <c r="G15" i="1"/>
  <c r="G15" i="8" s="1"/>
  <c r="H15" i="1"/>
  <c r="H15" i="8" s="1"/>
  <c r="D11" i="1"/>
  <c r="D11" i="8" s="1"/>
  <c r="E11" i="1"/>
  <c r="E11" i="8" s="1"/>
  <c r="F11" i="1"/>
  <c r="F11" i="8" s="1"/>
  <c r="G11" i="1"/>
  <c r="G11" i="8" s="1"/>
  <c r="H11" i="1"/>
  <c r="H11" i="8" s="1"/>
  <c r="C11" i="1"/>
  <c r="C11" i="8" s="1"/>
  <c r="D5" i="1"/>
  <c r="D5" i="8" s="1"/>
  <c r="E5" i="1"/>
  <c r="E5" i="8" s="1"/>
  <c r="F5" i="1"/>
  <c r="F5" i="8" s="1"/>
  <c r="G5" i="1"/>
  <c r="G5" i="8" s="1"/>
  <c r="H5" i="1"/>
  <c r="H5" i="8" s="1"/>
  <c r="C5" i="1"/>
  <c r="C5" i="8" s="1"/>
  <c r="I6" i="1"/>
  <c r="I6" i="8" s="1"/>
  <c r="I7" i="1"/>
  <c r="I7" i="8" s="1"/>
  <c r="I8" i="1"/>
  <c r="I8" i="8" s="1"/>
  <c r="P9" i="9" l="1"/>
  <c r="W8" i="8"/>
  <c r="D6" i="3"/>
  <c r="D5" i="7"/>
  <c r="R5" i="2"/>
  <c r="F16" i="3"/>
  <c r="F15" i="7"/>
  <c r="T15" i="2"/>
  <c r="P8" i="9"/>
  <c r="W7" i="8"/>
  <c r="I9" i="9"/>
  <c r="W8" i="7"/>
  <c r="P7" i="9"/>
  <c r="W6" i="8"/>
  <c r="N16" i="9"/>
  <c r="U15" i="8"/>
  <c r="E22" i="3"/>
  <c r="S22" i="3" s="1"/>
  <c r="E21" i="7"/>
  <c r="S21" i="2"/>
  <c r="I14" i="3"/>
  <c r="W14" i="3" s="1"/>
  <c r="I13" i="7"/>
  <c r="W13" i="2"/>
  <c r="O12" i="9"/>
  <c r="V11" i="8"/>
  <c r="N6" i="9"/>
  <c r="U5" i="8"/>
  <c r="S11" i="8"/>
  <c r="L12" i="9"/>
  <c r="S12" i="9" s="1"/>
  <c r="C6" i="3"/>
  <c r="C5" i="7"/>
  <c r="Q5" i="2"/>
  <c r="F12" i="3"/>
  <c r="F11" i="7"/>
  <c r="T11" i="2"/>
  <c r="E16" i="3"/>
  <c r="E15" i="7"/>
  <c r="S15" i="2"/>
  <c r="I21" i="3"/>
  <c r="I20" i="7"/>
  <c r="W20" i="2"/>
  <c r="I24" i="3"/>
  <c r="I23" i="7"/>
  <c r="W23" i="2"/>
  <c r="H12" i="3"/>
  <c r="H11" i="7"/>
  <c r="V11" i="2"/>
  <c r="F6" i="3"/>
  <c r="F5" i="7"/>
  <c r="T5" i="2"/>
  <c r="F22" i="3"/>
  <c r="T22" i="3" s="1"/>
  <c r="F21" i="7"/>
  <c r="T21" i="2"/>
  <c r="L16" i="9"/>
  <c r="S15" i="8"/>
  <c r="H6" i="3"/>
  <c r="H5" i="7"/>
  <c r="V5" i="2"/>
  <c r="I15" i="3"/>
  <c r="W15" i="3" s="1"/>
  <c r="I14" i="7"/>
  <c r="W14" i="2"/>
  <c r="I18" i="3"/>
  <c r="I17" i="7"/>
  <c r="W17" i="2"/>
  <c r="G22" i="3"/>
  <c r="U22" i="3" s="1"/>
  <c r="G21" i="7"/>
  <c r="U21" i="2"/>
  <c r="I8" i="9"/>
  <c r="W7" i="7"/>
  <c r="M6" i="9"/>
  <c r="T5" i="8"/>
  <c r="C22" i="3"/>
  <c r="C21" i="7"/>
  <c r="C22" i="9" s="1"/>
  <c r="L6" i="9"/>
  <c r="S5" i="8"/>
  <c r="G16" i="3"/>
  <c r="G15" i="7"/>
  <c r="U15" i="2"/>
  <c r="I7" i="9"/>
  <c r="W6" i="7"/>
  <c r="H16" i="3"/>
  <c r="H15" i="7"/>
  <c r="V15" i="2"/>
  <c r="J12" i="9"/>
  <c r="Q11" i="8"/>
  <c r="J6" i="9"/>
  <c r="Q5" i="8"/>
  <c r="N12" i="9"/>
  <c r="U11" i="8"/>
  <c r="K16" i="9"/>
  <c r="R15" i="8"/>
  <c r="C12" i="3"/>
  <c r="C11" i="7"/>
  <c r="Q11" i="2"/>
  <c r="C16" i="3"/>
  <c r="C15" i="7"/>
  <c r="Q15" i="2"/>
  <c r="I19" i="3"/>
  <c r="I18" i="7"/>
  <c r="W18" i="2"/>
  <c r="H22" i="3"/>
  <c r="V22" i="3" s="1"/>
  <c r="H21" i="7"/>
  <c r="V21" i="2"/>
  <c r="K12" i="9"/>
  <c r="R11" i="8"/>
  <c r="G12" i="3"/>
  <c r="G11" i="7"/>
  <c r="U11" i="2"/>
  <c r="I25" i="3"/>
  <c r="I24" i="7"/>
  <c r="W24" i="2"/>
  <c r="O16" i="9"/>
  <c r="V15" i="8"/>
  <c r="E6" i="3"/>
  <c r="E5" i="7"/>
  <c r="S5" i="2"/>
  <c r="D22" i="3"/>
  <c r="R22" i="3" s="1"/>
  <c r="D21" i="7"/>
  <c r="R21" i="2"/>
  <c r="I11" i="9"/>
  <c r="W10" i="7"/>
  <c r="K6" i="9"/>
  <c r="R5" i="8"/>
  <c r="I13" i="3"/>
  <c r="W13" i="3" s="1"/>
  <c r="I12" i="7"/>
  <c r="W12" i="2"/>
  <c r="T15" i="8"/>
  <c r="M16" i="9"/>
  <c r="G6" i="3"/>
  <c r="G5" i="7"/>
  <c r="U5" i="2"/>
  <c r="I17" i="3"/>
  <c r="I16" i="7"/>
  <c r="W16" i="2"/>
  <c r="O6" i="9"/>
  <c r="V5" i="8"/>
  <c r="M12" i="9"/>
  <c r="T11" i="8"/>
  <c r="J16" i="9"/>
  <c r="Q15" i="8"/>
  <c r="D12" i="3"/>
  <c r="D11" i="7"/>
  <c r="R11" i="2"/>
  <c r="D16" i="3"/>
  <c r="D15" i="7"/>
  <c r="R15" i="2"/>
  <c r="I20" i="3"/>
  <c r="I19" i="7"/>
  <c r="W19" i="2"/>
  <c r="I23" i="3"/>
  <c r="W23" i="3" s="1"/>
  <c r="I22" i="7"/>
  <c r="W22" i="2"/>
  <c r="W9" i="7"/>
  <c r="I10" i="9"/>
  <c r="R5" i="1"/>
  <c r="K6" i="3"/>
  <c r="M16" i="3"/>
  <c r="T15" i="1"/>
  <c r="K16" i="3"/>
  <c r="R15" i="1"/>
  <c r="J16" i="3"/>
  <c r="Q15" i="1"/>
  <c r="W6" i="1"/>
  <c r="P7" i="3"/>
  <c r="W7" i="3" s="1"/>
  <c r="N16" i="3"/>
  <c r="U16" i="3" s="1"/>
  <c r="U15" i="1"/>
  <c r="L16" i="3"/>
  <c r="S15" i="1"/>
  <c r="Q5" i="1"/>
  <c r="J6" i="3"/>
  <c r="U5" i="1"/>
  <c r="N6" i="3"/>
  <c r="Q11" i="1"/>
  <c r="J12" i="3"/>
  <c r="V11" i="1"/>
  <c r="O12" i="3"/>
  <c r="U11" i="1"/>
  <c r="N12" i="3"/>
  <c r="V5" i="1"/>
  <c r="O6" i="3"/>
  <c r="T11" i="1"/>
  <c r="M12" i="3"/>
  <c r="S11" i="1"/>
  <c r="L12" i="3"/>
  <c r="S12" i="3" s="1"/>
  <c r="W8" i="1"/>
  <c r="P9" i="3"/>
  <c r="W9" i="3" s="1"/>
  <c r="T5" i="1"/>
  <c r="M6" i="3"/>
  <c r="T6" i="3" s="1"/>
  <c r="R11" i="1"/>
  <c r="K12" i="3"/>
  <c r="W7" i="1"/>
  <c r="P8" i="3"/>
  <c r="W8" i="3" s="1"/>
  <c r="S5" i="1"/>
  <c r="L6" i="3"/>
  <c r="S6" i="3" s="1"/>
  <c r="O16" i="3"/>
  <c r="V15" i="1"/>
  <c r="I15" i="2"/>
  <c r="I21" i="2"/>
  <c r="H4" i="2"/>
  <c r="F4" i="2"/>
  <c r="G4" i="2"/>
  <c r="C4" i="2"/>
  <c r="D4" i="2"/>
  <c r="E4" i="2"/>
  <c r="I11" i="2"/>
  <c r="I5" i="2"/>
  <c r="H4" i="1"/>
  <c r="H4" i="8" s="1"/>
  <c r="G4" i="1"/>
  <c r="G4" i="8" s="1"/>
  <c r="F4" i="1"/>
  <c r="F4" i="8" s="1"/>
  <c r="E4" i="1"/>
  <c r="E4" i="8" s="1"/>
  <c r="D4" i="1"/>
  <c r="D4" i="8" s="1"/>
  <c r="C4" i="1"/>
  <c r="C4" i="8" s="1"/>
  <c r="I5" i="1"/>
  <c r="I5" i="8" s="1"/>
  <c r="I9" i="1"/>
  <c r="I9" i="8" s="1"/>
  <c r="I10" i="1"/>
  <c r="I10" i="8" s="1"/>
  <c r="I11" i="1"/>
  <c r="I11" i="8" s="1"/>
  <c r="I15" i="1"/>
  <c r="I15" i="8" s="1"/>
  <c r="I16" i="8"/>
  <c r="I17" i="8"/>
  <c r="I18" i="8"/>
  <c r="I19" i="8"/>
  <c r="I20" i="8"/>
  <c r="I21" i="1"/>
  <c r="I21" i="8" s="1"/>
  <c r="I23" i="1"/>
  <c r="I23" i="8" s="1"/>
  <c r="I24" i="1"/>
  <c r="I24" i="8" s="1"/>
  <c r="R16" i="3" l="1"/>
  <c r="W7" i="9"/>
  <c r="T16" i="3"/>
  <c r="R12" i="3"/>
  <c r="Q16" i="3"/>
  <c r="U12" i="3"/>
  <c r="R6" i="3"/>
  <c r="Q6" i="3"/>
  <c r="Q12" i="3"/>
  <c r="S16" i="3"/>
  <c r="V6" i="3"/>
  <c r="L5" i="9"/>
  <c r="S4" i="8"/>
  <c r="F5" i="3"/>
  <c r="F4" i="7"/>
  <c r="T4" i="2"/>
  <c r="H16" i="9"/>
  <c r="V16" i="9" s="1"/>
  <c r="V15" i="7"/>
  <c r="H5" i="3"/>
  <c r="H4" i="7"/>
  <c r="V4" i="2"/>
  <c r="G6" i="9"/>
  <c r="U6" i="9" s="1"/>
  <c r="U5" i="7"/>
  <c r="W8" i="9"/>
  <c r="N5" i="9"/>
  <c r="U4" i="8"/>
  <c r="T12" i="3"/>
  <c r="W22" i="7"/>
  <c r="I23" i="9"/>
  <c r="W23" i="9" s="1"/>
  <c r="G12" i="9"/>
  <c r="U12" i="9" s="1"/>
  <c r="U11" i="7"/>
  <c r="P17" i="9"/>
  <c r="W16" i="8"/>
  <c r="I12" i="3"/>
  <c r="I11" i="7"/>
  <c r="W11" i="2"/>
  <c r="F16" i="9"/>
  <c r="T16" i="9" s="1"/>
  <c r="T15" i="7"/>
  <c r="I16" i="3"/>
  <c r="I15" i="7"/>
  <c r="W15" i="2"/>
  <c r="P21" i="9"/>
  <c r="W20" i="8"/>
  <c r="P10" i="9"/>
  <c r="W10" i="9" s="1"/>
  <c r="W9" i="8"/>
  <c r="K5" i="9"/>
  <c r="R4" i="8"/>
  <c r="G5" i="3"/>
  <c r="G4" i="7"/>
  <c r="U4" i="2"/>
  <c r="I25" i="9"/>
  <c r="W24" i="7"/>
  <c r="W18" i="7"/>
  <c r="I19" i="9"/>
  <c r="W17" i="7"/>
  <c r="I18" i="9"/>
  <c r="F12" i="9"/>
  <c r="T12" i="9" s="1"/>
  <c r="T11" i="7"/>
  <c r="W5" i="8"/>
  <c r="P6" i="9"/>
  <c r="E22" i="9"/>
  <c r="S22" i="9" s="1"/>
  <c r="S21" i="7"/>
  <c r="P18" i="9"/>
  <c r="W17" i="8"/>
  <c r="I22" i="3"/>
  <c r="I21" i="7"/>
  <c r="W21" i="2"/>
  <c r="O5" i="9"/>
  <c r="V4" i="8"/>
  <c r="D12" i="9"/>
  <c r="R12" i="9" s="1"/>
  <c r="R11" i="7"/>
  <c r="P16" i="9"/>
  <c r="W15" i="8"/>
  <c r="H22" i="9"/>
  <c r="V22" i="9" s="1"/>
  <c r="V21" i="7"/>
  <c r="G22" i="9"/>
  <c r="U22" i="9" s="1"/>
  <c r="U21" i="7"/>
  <c r="E16" i="9"/>
  <c r="S16" i="9" s="1"/>
  <c r="S15" i="7"/>
  <c r="D16" i="9"/>
  <c r="R16" i="9" s="1"/>
  <c r="R15" i="7"/>
  <c r="M5" i="9"/>
  <c r="T4" i="8"/>
  <c r="I13" i="9"/>
  <c r="W13" i="9" s="1"/>
  <c r="W12" i="7"/>
  <c r="Q15" i="7"/>
  <c r="C16" i="9"/>
  <c r="Q16" i="9" s="1"/>
  <c r="D22" i="9"/>
  <c r="R22" i="9" s="1"/>
  <c r="R21" i="7"/>
  <c r="G16" i="9"/>
  <c r="U16" i="9" s="1"/>
  <c r="U15" i="7"/>
  <c r="W24" i="8"/>
  <c r="P25" i="9"/>
  <c r="E5" i="3"/>
  <c r="E4" i="7"/>
  <c r="S4" i="2"/>
  <c r="P12" i="9"/>
  <c r="W11" i="8"/>
  <c r="D5" i="3"/>
  <c r="D4" i="7"/>
  <c r="R4" i="2"/>
  <c r="I20" i="9"/>
  <c r="W19" i="7"/>
  <c r="C12" i="9"/>
  <c r="Q12" i="9" s="1"/>
  <c r="Q11" i="7"/>
  <c r="H6" i="9"/>
  <c r="V6" i="9" s="1"/>
  <c r="V5" i="7"/>
  <c r="T21" i="7"/>
  <c r="F22" i="9"/>
  <c r="T22" i="9" s="1"/>
  <c r="F6" i="9"/>
  <c r="T6" i="9" s="1"/>
  <c r="T5" i="7"/>
  <c r="P20" i="9"/>
  <c r="W19" i="8"/>
  <c r="I14" i="9"/>
  <c r="W14" i="9" s="1"/>
  <c r="W13" i="7"/>
  <c r="P19" i="9"/>
  <c r="W18" i="8"/>
  <c r="I21" i="9"/>
  <c r="W20" i="7"/>
  <c r="W14" i="7"/>
  <c r="I15" i="9"/>
  <c r="W15" i="9" s="1"/>
  <c r="H12" i="9"/>
  <c r="V12" i="9" s="1"/>
  <c r="V11" i="7"/>
  <c r="C6" i="9"/>
  <c r="Q6" i="9" s="1"/>
  <c r="Q5" i="7"/>
  <c r="I6" i="3"/>
  <c r="I5" i="7"/>
  <c r="W5" i="2"/>
  <c r="V16" i="3"/>
  <c r="P24" i="9"/>
  <c r="W23" i="8"/>
  <c r="W21" i="8"/>
  <c r="P22" i="9"/>
  <c r="P11" i="9"/>
  <c r="W11" i="9" s="1"/>
  <c r="W10" i="8"/>
  <c r="Q4" i="8"/>
  <c r="J5" i="9"/>
  <c r="C5" i="3"/>
  <c r="I4" i="2"/>
  <c r="C4" i="7"/>
  <c r="Q4" i="2"/>
  <c r="V12" i="3"/>
  <c r="U6" i="3"/>
  <c r="I17" i="9"/>
  <c r="W16" i="7"/>
  <c r="E6" i="9"/>
  <c r="S6" i="9" s="1"/>
  <c r="S5" i="7"/>
  <c r="I24" i="9"/>
  <c r="W23" i="7"/>
  <c r="D6" i="9"/>
  <c r="R6" i="9" s="1"/>
  <c r="R5" i="7"/>
  <c r="W9" i="9"/>
  <c r="M5" i="3"/>
  <c r="T4" i="1"/>
  <c r="W16" i="1"/>
  <c r="P17" i="3"/>
  <c r="W17" i="3" s="1"/>
  <c r="P16" i="3"/>
  <c r="W15" i="1"/>
  <c r="P18" i="3"/>
  <c r="W18" i="3" s="1"/>
  <c r="W17" i="1"/>
  <c r="W18" i="1"/>
  <c r="P19" i="3"/>
  <c r="W19" i="3" s="1"/>
  <c r="W11" i="1"/>
  <c r="P12" i="3"/>
  <c r="J5" i="3"/>
  <c r="Q4" i="1"/>
  <c r="N5" i="3"/>
  <c r="U4" i="1"/>
  <c r="O5" i="3"/>
  <c r="V4" i="1"/>
  <c r="W24" i="1"/>
  <c r="P25" i="3"/>
  <c r="W23" i="1"/>
  <c r="P24" i="3"/>
  <c r="W21" i="1"/>
  <c r="P22" i="3"/>
  <c r="W10" i="1"/>
  <c r="P11" i="3"/>
  <c r="W11" i="3" s="1"/>
  <c r="W20" i="1"/>
  <c r="P21" i="3"/>
  <c r="W21" i="3" s="1"/>
  <c r="W9" i="1"/>
  <c r="P10" i="3"/>
  <c r="W10" i="3" s="1"/>
  <c r="K5" i="3"/>
  <c r="R4" i="1"/>
  <c r="W19" i="1"/>
  <c r="P20" i="3"/>
  <c r="W20" i="3" s="1"/>
  <c r="W5" i="1"/>
  <c r="P6" i="3"/>
  <c r="L5" i="3"/>
  <c r="S4" i="1"/>
  <c r="I4" i="1"/>
  <c r="W12" i="3" l="1"/>
  <c r="T5" i="3"/>
  <c r="W16" i="3"/>
  <c r="W18" i="9"/>
  <c r="W19" i="9"/>
  <c r="V5" i="3"/>
  <c r="R5" i="3"/>
  <c r="W20" i="9"/>
  <c r="W6" i="3"/>
  <c r="Q5" i="3"/>
  <c r="W25" i="9"/>
  <c r="U4" i="7"/>
  <c r="G5" i="9"/>
  <c r="U5" i="9" s="1"/>
  <c r="W4" i="2"/>
  <c r="I4" i="7"/>
  <c r="F5" i="9"/>
  <c r="T5" i="9" s="1"/>
  <c r="T4" i="7"/>
  <c r="W4" i="1"/>
  <c r="I4" i="8"/>
  <c r="S5" i="3"/>
  <c r="W24" i="9"/>
  <c r="I16" i="9"/>
  <c r="W16" i="9" s="1"/>
  <c r="W15" i="7"/>
  <c r="W17" i="9"/>
  <c r="C5" i="9"/>
  <c r="Q4" i="7"/>
  <c r="R4" i="7"/>
  <c r="D5" i="9"/>
  <c r="R5" i="9" s="1"/>
  <c r="W21" i="9"/>
  <c r="I12" i="9"/>
  <c r="W12" i="9" s="1"/>
  <c r="W11" i="7"/>
  <c r="H5" i="9"/>
  <c r="V5" i="9" s="1"/>
  <c r="V4" i="7"/>
  <c r="I22" i="9"/>
  <c r="W22" i="9" s="1"/>
  <c r="W21" i="7"/>
  <c r="W22" i="3"/>
  <c r="I6" i="9"/>
  <c r="W6" i="9" s="1"/>
  <c r="W5" i="7"/>
  <c r="U5" i="3"/>
  <c r="S4" i="7"/>
  <c r="E5" i="9"/>
  <c r="S5" i="9" s="1"/>
  <c r="P5" i="3"/>
  <c r="I5" i="3"/>
  <c r="W4" i="8" l="1"/>
  <c r="P5" i="9"/>
  <c r="W4" i="7"/>
  <c r="I5" i="9"/>
  <c r="W5" i="3"/>
  <c r="W5" i="9" l="1"/>
</calcChain>
</file>

<file path=xl/sharedStrings.xml><?xml version="1.0" encoding="utf-8"?>
<sst xmlns="http://schemas.openxmlformats.org/spreadsheetml/2006/main" count="420" uniqueCount="49">
  <si>
    <t>Region</t>
  </si>
  <si>
    <t>Americas</t>
  </si>
  <si>
    <t>Asia</t>
  </si>
  <si>
    <t>Eastern Asia</t>
  </si>
  <si>
    <t>Oceania</t>
  </si>
  <si>
    <t>Developing</t>
  </si>
  <si>
    <t>Africa</t>
  </si>
  <si>
    <t>Eastern Africa</t>
  </si>
  <si>
    <t>Middle Africa</t>
  </si>
  <si>
    <t>Northern Africa</t>
  </si>
  <si>
    <t>Southern Africa</t>
  </si>
  <si>
    <t>Western Africa</t>
  </si>
  <si>
    <t>Caribbean</t>
  </si>
  <si>
    <t>Central America</t>
  </si>
  <si>
    <t>South America</t>
  </si>
  <si>
    <t>Central Asia</t>
  </si>
  <si>
    <t>South-Eastern Asia</t>
  </si>
  <si>
    <t>Southern Asia</t>
  </si>
  <si>
    <t>Western Asia</t>
  </si>
  <si>
    <t>Melanesia</t>
  </si>
  <si>
    <t>Micronesia</t>
  </si>
  <si>
    <t>Polynesia</t>
  </si>
  <si>
    <t>KAPOS 1</t>
  </si>
  <si>
    <t>KAPOS 2</t>
  </si>
  <si>
    <t>KAPOS 3</t>
  </si>
  <si>
    <t>KAPOS 4</t>
  </si>
  <si>
    <t>KAPOS 5</t>
  </si>
  <si>
    <t>KAPOS 6</t>
  </si>
  <si>
    <t>KAPOS TOT</t>
  </si>
  <si>
    <t>Vulnerable Mountain People</t>
  </si>
  <si>
    <t>Mountain People</t>
  </si>
  <si>
    <t>TREND</t>
  </si>
  <si>
    <t>VULN URB M POP 2000</t>
  </si>
  <si>
    <t>URB M POP 2000</t>
  </si>
  <si>
    <t>VULN URB M POP 2012</t>
  </si>
  <si>
    <t>URB M POP 2012</t>
  </si>
  <si>
    <t>UP Rate</t>
  </si>
  <si>
    <t xml:space="preserve">From the WB Indicator </t>
  </si>
  <si>
    <t>TREND - N VULN PEOPLE</t>
  </si>
  <si>
    <t>2012 Vulnerable mountain people</t>
  </si>
  <si>
    <t>2000 Vulnerable mountain people</t>
  </si>
  <si>
    <t>Region/subregion</t>
  </si>
  <si>
    <t>Developing countries</t>
  </si>
  <si>
    <t>Latin America</t>
  </si>
  <si>
    <t>Developed countries</t>
  </si>
  <si>
    <t>World</t>
  </si>
  <si>
    <t>Total</t>
  </si>
  <si>
    <t>Share of vulnerability</t>
  </si>
  <si>
    <t>WB Development Indicator "Poverty headcount ratio at urban poverty line"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</si>
</sst>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0000000"/>
    <numFmt numFmtId="165" formatCode="_(* #,##0_);_(* \(#,##0\);_(* &quot;-&quot;??_);_(@_)"/>
    <numFmt numFmtId="166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CE6F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rgb="FF95B3D7"/>
      </bottom>
      <diagonal/>
    </border>
    <border>
      <left/>
      <right/>
      <top style="thin">
        <color indexed="64"/>
      </top>
      <bottom style="thin">
        <color rgb="FF95B3D7"/>
      </bottom>
      <diagonal/>
    </border>
    <border>
      <left/>
      <right style="thin">
        <color indexed="64"/>
      </right>
      <top style="thin">
        <color indexed="64"/>
      </top>
      <bottom style="thin">
        <color rgb="FF95B3D7"/>
      </bottom>
      <diagonal/>
    </border>
    <border>
      <left style="thin">
        <color indexed="64"/>
      </left>
      <right/>
      <top/>
      <bottom style="thin">
        <color rgb="FF95B3D7"/>
      </bottom>
      <diagonal/>
    </border>
    <border>
      <left/>
      <right style="thin">
        <color indexed="64"/>
      </right>
      <top/>
      <bottom style="thin">
        <color rgb="FF95B3D7"/>
      </bottom>
      <diagonal/>
    </border>
    <border>
      <left style="thin">
        <color indexed="64"/>
      </left>
      <right/>
      <top style="thin">
        <color rgb="FF95B3D7"/>
      </top>
      <bottom/>
      <diagonal/>
    </border>
    <border>
      <left/>
      <right style="thin">
        <color indexed="64"/>
      </right>
      <top style="thin">
        <color rgb="FF95B3D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1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8" fillId="33" borderId="10" xfId="0" applyFont="1" applyFill="1" applyBorder="1"/>
    <xf numFmtId="9" fontId="19" fillId="0" borderId="11" xfId="2" applyFont="1" applyFill="1" applyBorder="1"/>
    <xf numFmtId="9" fontId="19" fillId="0" borderId="0" xfId="2" applyFont="1" applyFill="1" applyBorder="1"/>
    <xf numFmtId="9" fontId="20" fillId="0" borderId="0" xfId="2" applyFont="1" applyFill="1" applyBorder="1"/>
    <xf numFmtId="165" fontId="19" fillId="0" borderId="11" xfId="1" applyNumberFormat="1" applyFont="1" applyFill="1" applyBorder="1"/>
    <xf numFmtId="165" fontId="19" fillId="0" borderId="0" xfId="1" applyNumberFormat="1" applyFont="1" applyFill="1" applyBorder="1"/>
    <xf numFmtId="165" fontId="20" fillId="0" borderId="0" xfId="1" applyNumberFormat="1" applyFont="1" applyFill="1" applyBorder="1"/>
    <xf numFmtId="165" fontId="18" fillId="33" borderId="10" xfId="1" applyNumberFormat="1" applyFont="1" applyFill="1" applyBorder="1"/>
    <xf numFmtId="165" fontId="0" fillId="0" borderId="0" xfId="1" applyNumberFormat="1" applyFont="1"/>
    <xf numFmtId="9" fontId="21" fillId="0" borderId="11" xfId="2" applyFont="1" applyFill="1" applyBorder="1"/>
    <xf numFmtId="9" fontId="21" fillId="0" borderId="0" xfId="2" applyFont="1" applyFill="1" applyBorder="1"/>
    <xf numFmtId="9" fontId="22" fillId="0" borderId="0" xfId="2" applyFont="1" applyFill="1" applyBorder="1"/>
    <xf numFmtId="9" fontId="0" fillId="0" borderId="0" xfId="2" applyFont="1"/>
    <xf numFmtId="165" fontId="19" fillId="0" borderId="11" xfId="0" applyNumberFormat="1" applyFont="1" applyFill="1" applyBorder="1"/>
    <xf numFmtId="165" fontId="19" fillId="0" borderId="0" xfId="0" applyNumberFormat="1" applyFont="1" applyFill="1" applyBorder="1"/>
    <xf numFmtId="165" fontId="20" fillId="0" borderId="0" xfId="0" applyNumberFormat="1" applyFont="1" applyFill="1" applyBorder="1"/>
    <xf numFmtId="165" fontId="19" fillId="34" borderId="12" xfId="0" applyNumberFormat="1" applyFont="1" applyFill="1" applyBorder="1"/>
    <xf numFmtId="165" fontId="23" fillId="0" borderId="0" xfId="1" applyNumberFormat="1" applyFont="1" applyFill="1" applyBorder="1"/>
    <xf numFmtId="0" fontId="18" fillId="33" borderId="10" xfId="1" applyNumberFormat="1" applyFont="1" applyFill="1" applyBorder="1" applyAlignment="1">
      <alignment horizontal="center"/>
    </xf>
    <xf numFmtId="165" fontId="19" fillId="36" borderId="12" xfId="0" applyNumberFormat="1" applyFont="1" applyFill="1" applyBorder="1"/>
    <xf numFmtId="166" fontId="0" fillId="0" borderId="0" xfId="1" applyNumberFormat="1" applyFont="1"/>
    <xf numFmtId="9" fontId="16" fillId="0" borderId="0" xfId="2" applyFont="1"/>
    <xf numFmtId="9" fontId="16" fillId="37" borderId="0" xfId="2" applyFont="1" applyFill="1"/>
    <xf numFmtId="165" fontId="16" fillId="0" borderId="16" xfId="0" applyNumberFormat="1" applyFont="1" applyBorder="1"/>
    <xf numFmtId="165" fontId="16" fillId="0" borderId="0" xfId="0" applyNumberFormat="1" applyFont="1"/>
    <xf numFmtId="165" fontId="0" fillId="0" borderId="0" xfId="0" applyNumberFormat="1"/>
    <xf numFmtId="165" fontId="14" fillId="0" borderId="0" xfId="0" applyNumberFormat="1" applyFont="1"/>
    <xf numFmtId="0" fontId="16" fillId="0" borderId="0" xfId="0" applyFont="1"/>
    <xf numFmtId="10" fontId="0" fillId="35" borderId="0" xfId="0" applyNumberFormat="1" applyFill="1"/>
    <xf numFmtId="0" fontId="18" fillId="38" borderId="10" xfId="0" applyFont="1" applyFill="1" applyBorder="1"/>
    <xf numFmtId="165" fontId="18" fillId="38" borderId="10" xfId="1" applyNumberFormat="1" applyFont="1" applyFill="1" applyBorder="1"/>
    <xf numFmtId="0" fontId="18" fillId="35" borderId="10" xfId="0" applyFont="1" applyFill="1" applyBorder="1"/>
    <xf numFmtId="165" fontId="18" fillId="35" borderId="10" xfId="1" applyNumberFormat="1" applyFont="1" applyFill="1" applyBorder="1"/>
    <xf numFmtId="10" fontId="0" fillId="0" borderId="0" xfId="2" applyNumberFormat="1" applyFont="1"/>
    <xf numFmtId="165" fontId="19" fillId="36" borderId="22" xfId="0" applyNumberFormat="1" applyFont="1" applyFill="1" applyBorder="1"/>
    <xf numFmtId="165" fontId="19" fillId="36" borderId="23" xfId="0" applyNumberFormat="1" applyFont="1" applyFill="1" applyBorder="1"/>
    <xf numFmtId="9" fontId="19" fillId="0" borderId="20" xfId="2" applyFont="1" applyFill="1" applyBorder="1"/>
    <xf numFmtId="9" fontId="19" fillId="0" borderId="13" xfId="2" applyFont="1" applyFill="1" applyBorder="1"/>
    <xf numFmtId="9" fontId="19" fillId="0" borderId="14" xfId="2" applyFont="1" applyFill="1" applyBorder="1"/>
    <xf numFmtId="9" fontId="20" fillId="0" borderId="13" xfId="2" applyFont="1" applyFill="1" applyBorder="1"/>
    <xf numFmtId="9" fontId="20" fillId="0" borderId="14" xfId="2" applyFont="1" applyFill="1" applyBorder="1"/>
    <xf numFmtId="9" fontId="21" fillId="0" borderId="14" xfId="2" applyFont="1" applyFill="1" applyBorder="1"/>
    <xf numFmtId="9" fontId="22" fillId="0" borderId="14" xfId="2" applyFont="1" applyFill="1" applyBorder="1"/>
    <xf numFmtId="0" fontId="13" fillId="40" borderId="24" xfId="0" applyFont="1" applyFill="1" applyBorder="1" applyAlignment="1">
      <alignment horizontal="left"/>
    </xf>
    <xf numFmtId="0" fontId="0" fillId="41" borderId="25" xfId="0" applyFill="1" applyBorder="1" applyAlignment="1">
      <alignment horizontal="left" indent="1"/>
    </xf>
    <xf numFmtId="0" fontId="0" fillId="0" borderId="25" xfId="0" applyBorder="1" applyAlignment="1">
      <alignment horizontal="left" indent="2"/>
    </xf>
    <xf numFmtId="0" fontId="16" fillId="39" borderId="31" xfId="0" applyFont="1" applyFill="1" applyBorder="1"/>
    <xf numFmtId="0" fontId="16" fillId="39" borderId="24" xfId="0" applyFont="1" applyFill="1" applyBorder="1"/>
    <xf numFmtId="165" fontId="13" fillId="40" borderId="31" xfId="0" applyNumberFormat="1" applyFont="1" applyFill="1" applyBorder="1"/>
    <xf numFmtId="165" fontId="13" fillId="40" borderId="24" xfId="0" applyNumberFormat="1" applyFont="1" applyFill="1" applyBorder="1"/>
    <xf numFmtId="165" fontId="0" fillId="41" borderId="13" xfId="0" applyNumberFormat="1" applyFill="1" applyBorder="1"/>
    <xf numFmtId="165" fontId="0" fillId="41" borderId="25" xfId="0" applyNumberFormat="1" applyFill="1" applyBorder="1"/>
    <xf numFmtId="165" fontId="0" fillId="0" borderId="13" xfId="0" applyNumberFormat="1" applyBorder="1"/>
    <xf numFmtId="165" fontId="0" fillId="0" borderId="25" xfId="0" applyNumberFormat="1" applyBorder="1"/>
    <xf numFmtId="9" fontId="13" fillId="40" borderId="24" xfId="2" applyFont="1" applyFill="1" applyBorder="1"/>
    <xf numFmtId="9" fontId="0" fillId="41" borderId="25" xfId="2" applyFont="1" applyFill="1" applyBorder="1"/>
    <xf numFmtId="9" fontId="0" fillId="0" borderId="25" xfId="2" applyFont="1" applyBorder="1"/>
    <xf numFmtId="0" fontId="0" fillId="0" borderId="27" xfId="0" applyBorder="1" applyAlignment="1">
      <alignment horizontal="left" indent="2"/>
    </xf>
    <xf numFmtId="165" fontId="0" fillId="0" borderId="32" xfId="0" applyNumberFormat="1" applyBorder="1"/>
    <xf numFmtId="165" fontId="0" fillId="0" borderId="27" xfId="0" applyNumberFormat="1" applyBorder="1"/>
    <xf numFmtId="9" fontId="0" fillId="0" borderId="27" xfId="2" applyFont="1" applyBorder="1"/>
    <xf numFmtId="165" fontId="18" fillId="33" borderId="10" xfId="1" applyNumberFormat="1" applyFont="1" applyFill="1" applyBorder="1" applyAlignment="1">
      <alignment horizontal="center"/>
    </xf>
    <xf numFmtId="165" fontId="19" fillId="34" borderId="11" xfId="0" applyNumberFormat="1" applyFont="1" applyFill="1" applyBorder="1" applyAlignment="1">
      <alignment horizontal="center"/>
    </xf>
    <xf numFmtId="0" fontId="18" fillId="33" borderId="10" xfId="1" applyNumberFormat="1" applyFont="1" applyFill="1" applyBorder="1" applyAlignment="1">
      <alignment horizontal="center"/>
    </xf>
    <xf numFmtId="0" fontId="19" fillId="34" borderId="11" xfId="0" applyNumberFormat="1" applyFont="1" applyFill="1" applyBorder="1" applyAlignment="1">
      <alignment horizontal="center"/>
    </xf>
    <xf numFmtId="0" fontId="19" fillId="36" borderId="17" xfId="0" applyNumberFormat="1" applyFont="1" applyFill="1" applyBorder="1" applyAlignment="1">
      <alignment horizontal="center"/>
    </xf>
    <xf numFmtId="0" fontId="19" fillId="36" borderId="18" xfId="0" applyNumberFormat="1" applyFont="1" applyFill="1" applyBorder="1" applyAlignment="1">
      <alignment horizontal="center"/>
    </xf>
    <xf numFmtId="0" fontId="19" fillId="36" borderId="19" xfId="0" applyNumberFormat="1" applyFont="1" applyFill="1" applyBorder="1" applyAlignment="1">
      <alignment horizontal="center"/>
    </xf>
    <xf numFmtId="165" fontId="19" fillId="36" borderId="20" xfId="0" applyNumberFormat="1" applyFont="1" applyFill="1" applyBorder="1" applyAlignment="1">
      <alignment horizontal="center"/>
    </xf>
    <xf numFmtId="165" fontId="19" fillId="36" borderId="11" xfId="0" applyNumberFormat="1" applyFont="1" applyFill="1" applyBorder="1" applyAlignment="1">
      <alignment horizontal="center"/>
    </xf>
    <xf numFmtId="165" fontId="19" fillId="36" borderId="21" xfId="0" applyNumberFormat="1" applyFont="1" applyFill="1" applyBorder="1" applyAlignment="1">
      <alignment horizontal="center"/>
    </xf>
    <xf numFmtId="0" fontId="18" fillId="33" borderId="0" xfId="1" applyNumberFormat="1" applyFont="1" applyFill="1" applyBorder="1" applyAlignment="1">
      <alignment horizontal="center"/>
    </xf>
    <xf numFmtId="0" fontId="19" fillId="34" borderId="15" xfId="0" applyNumberFormat="1" applyFont="1" applyFill="1" applyBorder="1" applyAlignment="1">
      <alignment horizontal="center"/>
    </xf>
    <xf numFmtId="165" fontId="18" fillId="38" borderId="10" xfId="1" applyNumberFormat="1" applyFont="1" applyFill="1" applyBorder="1" applyAlignment="1">
      <alignment horizontal="center"/>
    </xf>
    <xf numFmtId="165" fontId="18" fillId="35" borderId="24" xfId="1" applyNumberFormat="1" applyFont="1" applyFill="1" applyBorder="1" applyAlignment="1">
      <alignment horizontal="center" wrapText="1"/>
    </xf>
    <xf numFmtId="0" fontId="16" fillId="39" borderId="28" xfId="0" applyFont="1" applyFill="1" applyBorder="1" applyAlignment="1">
      <alignment horizontal="center" vertical="center"/>
    </xf>
    <xf numFmtId="0" fontId="16" fillId="39" borderId="29" xfId="0" applyFont="1" applyFill="1" applyBorder="1" applyAlignment="1">
      <alignment horizontal="center" vertical="center"/>
    </xf>
    <xf numFmtId="0" fontId="16" fillId="39" borderId="30" xfId="0" applyFont="1" applyFill="1" applyBorder="1" applyAlignment="1">
      <alignment horizontal="center" vertical="center"/>
    </xf>
    <xf numFmtId="0" fontId="16" fillId="39" borderId="26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21" fillId="33" borderId="10" xfId="0" applyFont="1" applyFill="1" applyBorder="1"/>
    <xf numFmtId="9" fontId="22" fillId="0" borderId="13" xfId="2" applyFont="1" applyFill="1" applyBorder="1"/>
    <xf numFmtId="9" fontId="21" fillId="0" borderId="13" xfId="2" applyFont="1" applyFill="1" applyBorder="1"/>
    <xf numFmtId="9" fontId="21" fillId="0" borderId="20" xfId="2" applyFont="1" applyFill="1" applyBorder="1"/>
    <xf numFmtId="9" fontId="21" fillId="0" borderId="21" xfId="2" applyFont="1" applyFill="1" applyBorder="1"/>
    <xf numFmtId="0" fontId="24" fillId="0" borderId="0" xfId="0" applyFont="1"/>
    <xf numFmtId="9" fontId="19" fillId="37" borderId="11" xfId="2" applyFont="1" applyFill="1" applyBorder="1"/>
    <xf numFmtId="9" fontId="19" fillId="37" borderId="21" xfId="2" applyFon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2.7109375" customWidth="1"/>
    <col min="2" max="2" width="25" bestFit="1" customWidth="1"/>
    <col min="3" max="4" width="10.5703125" bestFit="1" customWidth="1"/>
    <col min="5" max="7" width="11.5703125" bestFit="1" customWidth="1"/>
    <col min="8" max="9" width="12.5703125" bestFit="1" customWidth="1"/>
    <col min="10" max="13" width="12.5703125" customWidth="1"/>
    <col min="14" max="16" width="12.5703125" bestFit="1" customWidth="1"/>
    <col min="17" max="18" width="11.5703125" bestFit="1" customWidth="1"/>
    <col min="19" max="19" width="10.5703125" bestFit="1" customWidth="1"/>
    <col min="20" max="20" width="12.5703125" bestFit="1" customWidth="1"/>
  </cols>
  <sheetData>
    <row r="2" spans="2:26" x14ac:dyDescent="0.25">
      <c r="B2" s="3"/>
      <c r="C2" s="64" t="s">
        <v>29</v>
      </c>
      <c r="D2" s="64"/>
      <c r="E2" s="64"/>
      <c r="F2" s="64"/>
      <c r="G2" s="64"/>
      <c r="H2" s="64"/>
      <c r="I2" s="64"/>
      <c r="J2" s="65" t="s">
        <v>30</v>
      </c>
      <c r="K2" s="65"/>
      <c r="L2" s="65"/>
      <c r="M2" s="65"/>
      <c r="N2" s="65"/>
      <c r="O2" s="65"/>
      <c r="P2" s="65"/>
    </row>
    <row r="3" spans="2:26" x14ac:dyDescent="0.25">
      <c r="B3" s="3" t="s">
        <v>0</v>
      </c>
      <c r="C3" s="3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9" t="s">
        <v>22</v>
      </c>
      <c r="K3" s="19" t="s">
        <v>23</v>
      </c>
      <c r="L3" s="19" t="s">
        <v>24</v>
      </c>
      <c r="M3" s="19" t="s">
        <v>25</v>
      </c>
      <c r="N3" s="19" t="s">
        <v>26</v>
      </c>
      <c r="O3" s="19" t="s">
        <v>27</v>
      </c>
      <c r="P3" s="19" t="s">
        <v>28</v>
      </c>
      <c r="Q3" s="22" t="s">
        <v>22</v>
      </c>
      <c r="R3" s="22" t="s">
        <v>23</v>
      </c>
      <c r="S3" s="22" t="s">
        <v>24</v>
      </c>
      <c r="T3" s="22" t="s">
        <v>25</v>
      </c>
      <c r="U3" s="22" t="s">
        <v>26</v>
      </c>
      <c r="V3" s="22" t="s">
        <v>27</v>
      </c>
      <c r="W3" s="22" t="s">
        <v>28</v>
      </c>
    </row>
    <row r="4" spans="2:26" x14ac:dyDescent="0.25">
      <c r="B4" s="12" t="s">
        <v>5</v>
      </c>
      <c r="C4" s="7">
        <f t="shared" ref="C4:H4" si="0">SUM(C5+C11+C15+C21)</f>
        <v>2755838</v>
      </c>
      <c r="D4" s="7">
        <f t="shared" si="0"/>
        <v>3758454</v>
      </c>
      <c r="E4" s="7">
        <f t="shared" si="0"/>
        <v>12658655</v>
      </c>
      <c r="F4" s="7">
        <f t="shared" si="0"/>
        <v>48926304</v>
      </c>
      <c r="G4" s="7">
        <f t="shared" si="0"/>
        <v>42884228</v>
      </c>
      <c r="H4" s="7">
        <f t="shared" si="0"/>
        <v>98417426</v>
      </c>
      <c r="I4" s="7">
        <f>SUM(C4:H4)</f>
        <v>209400905</v>
      </c>
      <c r="J4" s="16">
        <v>3750214</v>
      </c>
      <c r="K4" s="16">
        <v>9948193</v>
      </c>
      <c r="L4" s="16">
        <v>32332811</v>
      </c>
      <c r="M4" s="16">
        <v>124841551</v>
      </c>
      <c r="N4" s="16">
        <v>112245795</v>
      </c>
      <c r="O4" s="16">
        <v>268341287</v>
      </c>
      <c r="P4" s="16">
        <v>551459851</v>
      </c>
      <c r="Q4" s="15">
        <f t="shared" ref="Q4:Q19" si="1">C4/J4</f>
        <v>0.73484819799616774</v>
      </c>
      <c r="R4" s="15">
        <f t="shared" ref="R4:W7" si="2">D4/K4</f>
        <v>0.37780268235648423</v>
      </c>
      <c r="S4" s="15">
        <f t="shared" si="2"/>
        <v>0.39151111853528603</v>
      </c>
      <c r="T4" s="15">
        <f t="shared" si="2"/>
        <v>0.391907210444702</v>
      </c>
      <c r="U4" s="15">
        <f t="shared" si="2"/>
        <v>0.38205643249263815</v>
      </c>
      <c r="V4" s="15">
        <f t="shared" si="2"/>
        <v>0.36676214495460774</v>
      </c>
      <c r="W4" s="25">
        <f>I4/P4</f>
        <v>0.37972103430608589</v>
      </c>
      <c r="X4" s="15"/>
      <c r="Y4" s="15"/>
      <c r="Z4" s="15"/>
    </row>
    <row r="5" spans="2:26" x14ac:dyDescent="0.25">
      <c r="B5" s="13" t="s">
        <v>6</v>
      </c>
      <c r="C5" s="8">
        <f>SUM(C6:C10)</f>
        <v>927</v>
      </c>
      <c r="D5" s="8">
        <f t="shared" ref="D5:H5" si="3">SUM(D6:D10)</f>
        <v>139282</v>
      </c>
      <c r="E5" s="8">
        <f t="shared" si="3"/>
        <v>4452240</v>
      </c>
      <c r="F5" s="8">
        <f t="shared" si="3"/>
        <v>21183428</v>
      </c>
      <c r="G5" s="8">
        <f t="shared" si="3"/>
        <v>14272749</v>
      </c>
      <c r="H5" s="8">
        <f t="shared" si="3"/>
        <v>13997018</v>
      </c>
      <c r="I5" s="8">
        <f t="shared" ref="I5:I23" si="4">SUM(C5:H5)</f>
        <v>54045644</v>
      </c>
      <c r="J5" s="17">
        <v>927</v>
      </c>
      <c r="K5" s="17">
        <v>246627</v>
      </c>
      <c r="L5" s="17">
        <v>11593676</v>
      </c>
      <c r="M5" s="17">
        <v>51806820</v>
      </c>
      <c r="N5" s="17">
        <v>31744348</v>
      </c>
      <c r="O5" s="17">
        <v>33415556</v>
      </c>
      <c r="P5" s="17">
        <v>128807954</v>
      </c>
      <c r="Q5" s="15">
        <f t="shared" si="1"/>
        <v>1</v>
      </c>
      <c r="R5" s="15">
        <f t="shared" si="2"/>
        <v>0.56474757427207889</v>
      </c>
      <c r="S5" s="15">
        <f t="shared" si="2"/>
        <v>0.38402315193213954</v>
      </c>
      <c r="T5" s="15">
        <f t="shared" si="2"/>
        <v>0.40889265158525462</v>
      </c>
      <c r="U5" s="15">
        <f t="shared" si="2"/>
        <v>0.44961544020371752</v>
      </c>
      <c r="V5" s="15">
        <f t="shared" si="2"/>
        <v>0.41887730373242932</v>
      </c>
      <c r="W5" s="15">
        <f t="shared" si="2"/>
        <v>0.41958312605446713</v>
      </c>
      <c r="X5" s="15"/>
      <c r="Y5" s="15"/>
      <c r="Z5" s="15"/>
    </row>
    <row r="6" spans="2:26" x14ac:dyDescent="0.25">
      <c r="B6" s="14" t="s">
        <v>7</v>
      </c>
      <c r="C6" s="11">
        <v>761</v>
      </c>
      <c r="D6" s="11">
        <v>137342</v>
      </c>
      <c r="E6" s="11">
        <v>4176583</v>
      </c>
      <c r="F6" s="11">
        <v>17708811</v>
      </c>
      <c r="G6" s="11">
        <v>9577874</v>
      </c>
      <c r="H6" s="11">
        <v>5258093</v>
      </c>
      <c r="I6" s="9">
        <v>36859464</v>
      </c>
      <c r="J6" s="18">
        <v>760</v>
      </c>
      <c r="K6" s="18">
        <v>243731</v>
      </c>
      <c r="L6" s="18">
        <v>10974272</v>
      </c>
      <c r="M6" s="18">
        <v>44497503</v>
      </c>
      <c r="N6" s="18">
        <v>22149415</v>
      </c>
      <c r="O6" s="18">
        <v>11946168</v>
      </c>
      <c r="P6" s="18">
        <v>89811849</v>
      </c>
      <c r="Q6" s="15">
        <f t="shared" si="1"/>
        <v>1.0013157894736842</v>
      </c>
      <c r="R6" s="15">
        <f t="shared" si="2"/>
        <v>0.56349828294308069</v>
      </c>
      <c r="S6" s="15">
        <f t="shared" si="2"/>
        <v>0.3805795044992506</v>
      </c>
      <c r="T6" s="15">
        <f t="shared" si="2"/>
        <v>0.39797314020069846</v>
      </c>
      <c r="U6" s="15">
        <f t="shared" si="2"/>
        <v>0.43242108200148854</v>
      </c>
      <c r="V6" s="15">
        <f t="shared" si="2"/>
        <v>0.44014892474306405</v>
      </c>
      <c r="W6" s="15">
        <f t="shared" si="2"/>
        <v>0.41040758441572672</v>
      </c>
      <c r="X6" s="15"/>
      <c r="Y6" s="15"/>
      <c r="Z6" s="15"/>
    </row>
    <row r="7" spans="2:26" x14ac:dyDescent="0.25">
      <c r="B7" s="14" t="s">
        <v>8</v>
      </c>
      <c r="C7" s="11">
        <v>166</v>
      </c>
      <c r="D7" s="11">
        <v>1940</v>
      </c>
      <c r="E7" s="11">
        <v>230052</v>
      </c>
      <c r="F7" s="11">
        <v>2767120</v>
      </c>
      <c r="G7" s="11">
        <v>2875478</v>
      </c>
      <c r="H7" s="11">
        <v>3331453</v>
      </c>
      <c r="I7" s="9">
        <v>9206209</v>
      </c>
      <c r="J7" s="18">
        <v>167</v>
      </c>
      <c r="K7" s="18">
        <v>2203</v>
      </c>
      <c r="L7" s="18">
        <v>330534</v>
      </c>
      <c r="M7" s="18">
        <v>4249768</v>
      </c>
      <c r="N7" s="18">
        <v>4055812</v>
      </c>
      <c r="O7" s="18">
        <v>5183727</v>
      </c>
      <c r="P7" s="18">
        <v>13822211</v>
      </c>
      <c r="Q7" s="15">
        <f t="shared" si="1"/>
        <v>0.99401197604790414</v>
      </c>
      <c r="R7" s="15">
        <f t="shared" si="2"/>
        <v>0.88061733999092151</v>
      </c>
      <c r="S7" s="15">
        <f t="shared" si="2"/>
        <v>0.69600101653687674</v>
      </c>
      <c r="T7" s="15">
        <f t="shared" si="2"/>
        <v>0.65112260245735765</v>
      </c>
      <c r="U7" s="15">
        <f t="shared" si="2"/>
        <v>0.70897714193853167</v>
      </c>
      <c r="V7" s="15">
        <f t="shared" si="2"/>
        <v>0.64267524119229269</v>
      </c>
      <c r="W7" s="15">
        <f t="shared" si="2"/>
        <v>0.66604460024521406</v>
      </c>
      <c r="X7" s="15"/>
      <c r="Y7" s="15"/>
      <c r="Z7" s="15"/>
    </row>
    <row r="8" spans="2:26" x14ac:dyDescent="0.25">
      <c r="B8" s="14" t="s">
        <v>9</v>
      </c>
      <c r="C8" s="9"/>
      <c r="D8" s="11">
        <v>0</v>
      </c>
      <c r="E8" s="11">
        <v>2634</v>
      </c>
      <c r="F8" s="11">
        <v>306261</v>
      </c>
      <c r="G8" s="11">
        <v>715270</v>
      </c>
      <c r="H8" s="11">
        <v>1990923</v>
      </c>
      <c r="I8" s="9">
        <v>3015088</v>
      </c>
      <c r="J8" s="18"/>
      <c r="K8" s="18">
        <v>693</v>
      </c>
      <c r="L8" s="18">
        <v>45736</v>
      </c>
      <c r="M8" s="18">
        <v>981475</v>
      </c>
      <c r="N8" s="18">
        <v>2217712</v>
      </c>
      <c r="O8" s="18">
        <v>6653501</v>
      </c>
      <c r="P8" s="18">
        <v>9899117</v>
      </c>
      <c r="Q8" s="15"/>
      <c r="R8" s="15">
        <f t="shared" ref="R8:R22" si="5">D8/K8</f>
        <v>0</v>
      </c>
      <c r="S8" s="15">
        <f t="shared" ref="S8:S22" si="6">E8/L8</f>
        <v>5.7591394087808293E-2</v>
      </c>
      <c r="T8" s="15">
        <f t="shared" ref="T8:T24" si="7">F8/M8</f>
        <v>0.31204157008584021</v>
      </c>
      <c r="U8" s="15">
        <f t="shared" ref="U8:U24" si="8">G8/N8</f>
        <v>0.32252609897047047</v>
      </c>
      <c r="V8" s="15">
        <f t="shared" ref="V8:V24" si="9">H8/O8</f>
        <v>0.29922938314730846</v>
      </c>
      <c r="W8" s="15">
        <f t="shared" ref="W8:W24" si="10">I8/P8</f>
        <v>0.30458150964373892</v>
      </c>
      <c r="X8" s="15"/>
      <c r="Y8" s="15"/>
      <c r="Z8" s="15"/>
    </row>
    <row r="9" spans="2:26" x14ac:dyDescent="0.25">
      <c r="B9" s="14" t="s">
        <v>10</v>
      </c>
      <c r="C9" s="9"/>
      <c r="D9" s="9"/>
      <c r="E9" s="11">
        <v>42971</v>
      </c>
      <c r="F9" s="11">
        <v>384220</v>
      </c>
      <c r="G9" s="11">
        <v>923050</v>
      </c>
      <c r="H9" s="11">
        <v>1112509</v>
      </c>
      <c r="I9" s="9">
        <v>2462750</v>
      </c>
      <c r="J9" s="18"/>
      <c r="K9" s="18"/>
      <c r="L9" s="18">
        <v>243134</v>
      </c>
      <c r="M9" s="18">
        <v>2030976</v>
      </c>
      <c r="N9" s="18">
        <v>2797962</v>
      </c>
      <c r="O9" s="18">
        <v>3166160</v>
      </c>
      <c r="P9" s="18">
        <v>8238232</v>
      </c>
      <c r="Q9" s="15"/>
      <c r="R9" s="15"/>
      <c r="S9" s="15">
        <f t="shared" si="6"/>
        <v>0.17673793052390863</v>
      </c>
      <c r="T9" s="15">
        <f t="shared" si="7"/>
        <v>0.18917998046259532</v>
      </c>
      <c r="U9" s="15">
        <f t="shared" si="8"/>
        <v>0.32990083496487799</v>
      </c>
      <c r="V9" s="15">
        <f t="shared" si="9"/>
        <v>0.35137485155519621</v>
      </c>
      <c r="W9" s="15">
        <f t="shared" si="10"/>
        <v>0.29894156901626467</v>
      </c>
      <c r="X9" s="15"/>
      <c r="Y9" s="15"/>
      <c r="Z9" s="15"/>
    </row>
    <row r="10" spans="2:26" x14ac:dyDescent="0.25">
      <c r="B10" s="14" t="s">
        <v>11</v>
      </c>
      <c r="C10" s="9"/>
      <c r="D10" s="9"/>
      <c r="E10" s="11">
        <v>0</v>
      </c>
      <c r="F10" s="11">
        <v>17016</v>
      </c>
      <c r="G10" s="11">
        <v>181077</v>
      </c>
      <c r="H10" s="11">
        <v>2304040</v>
      </c>
      <c r="I10" s="9">
        <v>2502133</v>
      </c>
      <c r="J10" s="18"/>
      <c r="K10" s="18"/>
      <c r="L10" s="18">
        <v>0</v>
      </c>
      <c r="M10" s="18">
        <v>47098</v>
      </c>
      <c r="N10" s="18">
        <v>523447</v>
      </c>
      <c r="O10" s="18">
        <v>6466000</v>
      </c>
      <c r="P10" s="18">
        <v>7036545</v>
      </c>
      <c r="Q10" s="15"/>
      <c r="R10" s="15"/>
      <c r="S10" s="15"/>
      <c r="T10" s="15">
        <f t="shared" si="7"/>
        <v>0.36128922671875663</v>
      </c>
      <c r="U10" s="15">
        <f t="shared" si="8"/>
        <v>0.34593187084843358</v>
      </c>
      <c r="V10" s="15">
        <f t="shared" si="9"/>
        <v>0.35633158057531705</v>
      </c>
      <c r="W10" s="15">
        <f t="shared" si="10"/>
        <v>0.35559113172728946</v>
      </c>
      <c r="X10" s="15"/>
      <c r="Y10" s="15"/>
      <c r="Z10" s="15"/>
    </row>
    <row r="11" spans="2:26" x14ac:dyDescent="0.25">
      <c r="B11" s="13" t="s">
        <v>1</v>
      </c>
      <c r="C11" s="8">
        <f t="shared" ref="C11:H11" si="11">SUM(C12:C14)</f>
        <v>568069</v>
      </c>
      <c r="D11" s="8">
        <f t="shared" si="11"/>
        <v>1598439</v>
      </c>
      <c r="E11" s="8">
        <f t="shared" si="11"/>
        <v>2895202</v>
      </c>
      <c r="F11" s="8">
        <f t="shared" si="11"/>
        <v>4842510</v>
      </c>
      <c r="G11" s="8">
        <f t="shared" si="11"/>
        <v>3061199</v>
      </c>
      <c r="H11" s="8">
        <f t="shared" si="11"/>
        <v>7927734</v>
      </c>
      <c r="I11" s="8">
        <f t="shared" si="4"/>
        <v>20893153</v>
      </c>
      <c r="J11" s="17">
        <v>1050684</v>
      </c>
      <c r="K11" s="17">
        <v>4947444</v>
      </c>
      <c r="L11" s="17">
        <v>6974417</v>
      </c>
      <c r="M11" s="17">
        <v>11436364</v>
      </c>
      <c r="N11" s="17">
        <v>8407933</v>
      </c>
      <c r="O11" s="17">
        <v>25827246</v>
      </c>
      <c r="P11" s="17">
        <v>58644088</v>
      </c>
      <c r="Q11" s="15">
        <f t="shared" si="1"/>
        <v>0.54066589002973298</v>
      </c>
      <c r="R11" s="15">
        <f t="shared" si="5"/>
        <v>0.32308379842197305</v>
      </c>
      <c r="S11" s="15">
        <f t="shared" si="6"/>
        <v>0.41511742128410162</v>
      </c>
      <c r="T11" s="15">
        <f t="shared" si="7"/>
        <v>0.42343090863494726</v>
      </c>
      <c r="U11" s="15">
        <f t="shared" si="8"/>
        <v>0.36408460914234214</v>
      </c>
      <c r="V11" s="15">
        <f t="shared" si="9"/>
        <v>0.30695235566347262</v>
      </c>
      <c r="W11" s="24">
        <f t="shared" si="10"/>
        <v>0.35627040529643839</v>
      </c>
      <c r="X11" s="15"/>
      <c r="Y11" s="15"/>
      <c r="Z11" s="15"/>
    </row>
    <row r="12" spans="2:26" x14ac:dyDescent="0.25">
      <c r="B12" s="14" t="s">
        <v>12</v>
      </c>
      <c r="C12" s="9"/>
      <c r="D12" s="9"/>
      <c r="E12" s="11">
        <v>314</v>
      </c>
      <c r="F12" s="11">
        <v>30815</v>
      </c>
      <c r="G12" s="11">
        <v>123042</v>
      </c>
      <c r="H12" s="11">
        <v>1409089</v>
      </c>
      <c r="I12" s="9">
        <f t="shared" si="4"/>
        <v>1563260</v>
      </c>
      <c r="J12" s="18"/>
      <c r="K12" s="18"/>
      <c r="L12" s="18">
        <v>444</v>
      </c>
      <c r="M12" s="18">
        <v>55848</v>
      </c>
      <c r="N12" s="18">
        <v>212898</v>
      </c>
      <c r="O12" s="18">
        <v>2603062</v>
      </c>
      <c r="P12" s="18">
        <v>2872252</v>
      </c>
      <c r="Q12" s="15"/>
      <c r="R12" s="15"/>
      <c r="S12" s="15">
        <f t="shared" si="6"/>
        <v>0.7072072072072072</v>
      </c>
      <c r="T12" s="15">
        <f t="shared" si="7"/>
        <v>0.55176550637444488</v>
      </c>
      <c r="U12" s="15">
        <f t="shared" si="8"/>
        <v>0.57793873122340278</v>
      </c>
      <c r="V12" s="15">
        <f t="shared" si="9"/>
        <v>0.54131979952840159</v>
      </c>
      <c r="W12" s="15">
        <f t="shared" si="10"/>
        <v>0.54426282930606362</v>
      </c>
      <c r="X12" s="15"/>
      <c r="Y12" s="15"/>
      <c r="Z12" s="15"/>
    </row>
    <row r="13" spans="2:26" x14ac:dyDescent="0.25">
      <c r="B13" s="14" t="s">
        <v>13</v>
      </c>
      <c r="C13" s="11">
        <v>1254</v>
      </c>
      <c r="D13" s="11">
        <v>59784</v>
      </c>
      <c r="E13" s="11">
        <v>1734435</v>
      </c>
      <c r="F13" s="11">
        <v>3582531</v>
      </c>
      <c r="G13" s="11">
        <v>1764025</v>
      </c>
      <c r="H13" s="11">
        <v>3233624</v>
      </c>
      <c r="I13" s="9">
        <f t="shared" si="4"/>
        <v>10375653</v>
      </c>
      <c r="J13" s="18">
        <v>1254</v>
      </c>
      <c r="K13" s="18">
        <v>64866</v>
      </c>
      <c r="L13" s="18">
        <v>3167085</v>
      </c>
      <c r="M13" s="18">
        <v>7533711</v>
      </c>
      <c r="N13" s="18">
        <v>4431136</v>
      </c>
      <c r="O13" s="18">
        <v>9092038</v>
      </c>
      <c r="P13" s="18">
        <v>24290090</v>
      </c>
      <c r="Q13" s="15">
        <f t="shared" si="1"/>
        <v>1</v>
      </c>
      <c r="R13" s="15">
        <f t="shared" si="5"/>
        <v>0.92165387105725649</v>
      </c>
      <c r="S13" s="15">
        <f t="shared" si="6"/>
        <v>0.54764396913881375</v>
      </c>
      <c r="T13" s="15">
        <f t="shared" si="7"/>
        <v>0.47553337259685169</v>
      </c>
      <c r="U13" s="15">
        <f t="shared" si="8"/>
        <v>0.39809768871910045</v>
      </c>
      <c r="V13" s="15">
        <f t="shared" si="9"/>
        <v>0.35565447482731594</v>
      </c>
      <c r="W13" s="15">
        <f t="shared" si="10"/>
        <v>0.4271558071625095</v>
      </c>
      <c r="X13" s="15"/>
      <c r="Y13" s="15"/>
      <c r="Z13" s="15"/>
    </row>
    <row r="14" spans="2:26" x14ac:dyDescent="0.25">
      <c r="B14" s="14" t="s">
        <v>14</v>
      </c>
      <c r="C14" s="11">
        <v>566815</v>
      </c>
      <c r="D14" s="11">
        <v>1538655</v>
      </c>
      <c r="E14" s="11">
        <v>1160453</v>
      </c>
      <c r="F14" s="11">
        <v>1229164</v>
      </c>
      <c r="G14" s="11">
        <v>1174132</v>
      </c>
      <c r="H14" s="11">
        <v>3285021</v>
      </c>
      <c r="I14" s="9">
        <f t="shared" si="4"/>
        <v>8954240</v>
      </c>
      <c r="J14" s="18">
        <v>1049430</v>
      </c>
      <c r="K14" s="18">
        <v>4882578</v>
      </c>
      <c r="L14" s="18">
        <v>3806888</v>
      </c>
      <c r="M14" s="18">
        <v>3846805</v>
      </c>
      <c r="N14" s="18">
        <v>3763899</v>
      </c>
      <c r="O14" s="18">
        <v>14132146</v>
      </c>
      <c r="P14" s="18">
        <v>31481746</v>
      </c>
      <c r="Q14" s="15">
        <f t="shared" si="1"/>
        <v>0.54011701590387162</v>
      </c>
      <c r="R14" s="15">
        <f t="shared" si="5"/>
        <v>0.3151316783879336</v>
      </c>
      <c r="S14" s="15">
        <f t="shared" si="6"/>
        <v>0.30482982425540234</v>
      </c>
      <c r="T14" s="15">
        <f t="shared" si="7"/>
        <v>0.31952854381753171</v>
      </c>
      <c r="U14" s="15">
        <f t="shared" si="8"/>
        <v>0.31194567123081679</v>
      </c>
      <c r="V14" s="15">
        <f t="shared" si="9"/>
        <v>0.23245025914677078</v>
      </c>
      <c r="W14" s="15">
        <f t="shared" si="10"/>
        <v>0.28442641014891612</v>
      </c>
      <c r="X14" s="15"/>
      <c r="Y14" s="15"/>
      <c r="Z14" s="15"/>
    </row>
    <row r="15" spans="2:26" x14ac:dyDescent="0.25">
      <c r="B15" s="13" t="s">
        <v>2</v>
      </c>
      <c r="C15" s="8">
        <f>SUM(C16:C20)</f>
        <v>2186842</v>
      </c>
      <c r="D15" s="8">
        <f t="shared" ref="D15:H15" si="12">SUM(D16:D20)</f>
        <v>2017686</v>
      </c>
      <c r="E15" s="8">
        <f t="shared" si="12"/>
        <v>5087905</v>
      </c>
      <c r="F15" s="8">
        <f t="shared" si="12"/>
        <v>21998500</v>
      </c>
      <c r="G15" s="8">
        <f t="shared" si="12"/>
        <v>25270655</v>
      </c>
      <c r="H15" s="8">
        <f t="shared" si="12"/>
        <v>75939385</v>
      </c>
      <c r="I15" s="8">
        <f t="shared" si="4"/>
        <v>132500973</v>
      </c>
      <c r="J15" s="17">
        <v>2698603</v>
      </c>
      <c r="K15" s="17">
        <v>4750696</v>
      </c>
      <c r="L15" s="17">
        <v>13529236</v>
      </c>
      <c r="M15" s="17">
        <v>60504947</v>
      </c>
      <c r="N15" s="17">
        <v>71712782</v>
      </c>
      <c r="O15" s="17">
        <v>208312905</v>
      </c>
      <c r="P15" s="17">
        <v>361509169</v>
      </c>
      <c r="Q15" s="15">
        <f t="shared" si="1"/>
        <v>0.81036076814559233</v>
      </c>
      <c r="R15" s="15">
        <f t="shared" si="5"/>
        <v>0.42471376825627233</v>
      </c>
      <c r="S15" s="15">
        <f t="shared" si="6"/>
        <v>0.37606742908468743</v>
      </c>
      <c r="T15" s="15">
        <f t="shared" si="7"/>
        <v>0.36358184067163962</v>
      </c>
      <c r="U15" s="15">
        <f t="shared" si="8"/>
        <v>0.35238704029080897</v>
      </c>
      <c r="V15" s="15">
        <f t="shared" si="9"/>
        <v>0.36454479380430127</v>
      </c>
      <c r="W15" s="15">
        <f t="shared" si="10"/>
        <v>0.36652174927269965</v>
      </c>
      <c r="X15" s="15"/>
      <c r="Y15" s="15"/>
      <c r="Z15" s="15"/>
    </row>
    <row r="16" spans="2:26" x14ac:dyDescent="0.25">
      <c r="B16" s="14" t="s">
        <v>15</v>
      </c>
      <c r="C16" s="11">
        <v>3529</v>
      </c>
      <c r="D16" s="11">
        <v>106147</v>
      </c>
      <c r="E16" s="11">
        <v>76015</v>
      </c>
      <c r="F16" s="11">
        <v>251898</v>
      </c>
      <c r="G16" s="11">
        <v>409374</v>
      </c>
      <c r="H16" s="11">
        <v>464531</v>
      </c>
      <c r="I16" s="9">
        <v>1311494</v>
      </c>
      <c r="J16" s="18">
        <v>3563</v>
      </c>
      <c r="K16" s="18">
        <v>124029</v>
      </c>
      <c r="L16" s="18">
        <v>272518</v>
      </c>
      <c r="M16" s="18">
        <v>810942</v>
      </c>
      <c r="N16" s="18">
        <v>1449293</v>
      </c>
      <c r="O16" s="18">
        <v>1948056</v>
      </c>
      <c r="P16" s="18">
        <v>4608401</v>
      </c>
      <c r="Q16" s="15">
        <f t="shared" si="1"/>
        <v>0.99045747965197872</v>
      </c>
      <c r="R16" s="15">
        <f t="shared" si="5"/>
        <v>0.8558240411516661</v>
      </c>
      <c r="S16" s="15">
        <f t="shared" si="6"/>
        <v>0.27893570332968831</v>
      </c>
      <c r="T16" s="15">
        <f t="shared" si="7"/>
        <v>0.31062394104633873</v>
      </c>
      <c r="U16" s="15">
        <f t="shared" si="8"/>
        <v>0.28246462240554532</v>
      </c>
      <c r="V16" s="15">
        <f t="shared" si="9"/>
        <v>0.23845875067246528</v>
      </c>
      <c r="W16" s="15">
        <f t="shared" si="10"/>
        <v>0.28458764764611411</v>
      </c>
      <c r="X16" s="15"/>
      <c r="Y16" s="15"/>
      <c r="Z16" s="15"/>
    </row>
    <row r="17" spans="2:26" x14ac:dyDescent="0.25">
      <c r="B17" s="14" t="s">
        <v>3</v>
      </c>
      <c r="C17" s="11">
        <v>1103467</v>
      </c>
      <c r="D17" s="11">
        <v>945463</v>
      </c>
      <c r="E17" s="11">
        <v>2254338</v>
      </c>
      <c r="F17" s="11">
        <v>13533039</v>
      </c>
      <c r="G17" s="11">
        <v>15345634</v>
      </c>
      <c r="H17" s="11">
        <v>45010508</v>
      </c>
      <c r="I17" s="9">
        <v>78192449</v>
      </c>
      <c r="J17" s="18">
        <v>1574655</v>
      </c>
      <c r="K17" s="18">
        <v>3184627</v>
      </c>
      <c r="L17" s="18">
        <v>7039852</v>
      </c>
      <c r="M17" s="18">
        <v>38166446</v>
      </c>
      <c r="N17" s="18">
        <v>44934818</v>
      </c>
      <c r="O17" s="18">
        <v>123955411</v>
      </c>
      <c r="P17" s="18">
        <v>218855809</v>
      </c>
      <c r="Q17" s="15">
        <f t="shared" si="1"/>
        <v>0.70076746969971204</v>
      </c>
      <c r="R17" s="15">
        <f t="shared" si="5"/>
        <v>0.2968834340724989</v>
      </c>
      <c r="S17" s="15">
        <f t="shared" si="6"/>
        <v>0.32022519791609255</v>
      </c>
      <c r="T17" s="15">
        <f t="shared" si="7"/>
        <v>0.35457949110587872</v>
      </c>
      <c r="U17" s="15">
        <f t="shared" si="8"/>
        <v>0.34150876053398055</v>
      </c>
      <c r="V17" s="15">
        <f t="shared" si="9"/>
        <v>0.36311854106957864</v>
      </c>
      <c r="W17" s="15">
        <f t="shared" si="10"/>
        <v>0.35727838048840643</v>
      </c>
      <c r="X17" s="15"/>
      <c r="Y17" s="15"/>
      <c r="Z17" s="15"/>
    </row>
    <row r="18" spans="2:26" x14ac:dyDescent="0.25">
      <c r="B18" s="14" t="s">
        <v>16</v>
      </c>
      <c r="C18" s="11">
        <v>504</v>
      </c>
      <c r="D18" s="11">
        <v>11837</v>
      </c>
      <c r="E18" s="11">
        <v>60062</v>
      </c>
      <c r="F18" s="11">
        <v>787324</v>
      </c>
      <c r="G18" s="11">
        <v>2868690</v>
      </c>
      <c r="H18" s="11">
        <v>13319841</v>
      </c>
      <c r="I18" s="9">
        <v>17048258</v>
      </c>
      <c r="J18" s="18">
        <v>505</v>
      </c>
      <c r="K18" s="18">
        <v>19078</v>
      </c>
      <c r="L18" s="18">
        <v>74946</v>
      </c>
      <c r="M18" s="18">
        <v>1468157</v>
      </c>
      <c r="N18" s="18">
        <v>6832658</v>
      </c>
      <c r="O18" s="18">
        <v>38031866</v>
      </c>
      <c r="P18" s="18">
        <v>46427210</v>
      </c>
      <c r="Q18" s="15">
        <f t="shared" si="1"/>
        <v>0.99801980198019802</v>
      </c>
      <c r="R18" s="15">
        <f t="shared" si="5"/>
        <v>0.62045287766013213</v>
      </c>
      <c r="S18" s="15">
        <f t="shared" si="6"/>
        <v>0.80140367731433304</v>
      </c>
      <c r="T18" s="15">
        <f t="shared" si="7"/>
        <v>0.53626689788626147</v>
      </c>
      <c r="U18" s="15">
        <f t="shared" si="8"/>
        <v>0.41984978613008289</v>
      </c>
      <c r="V18" s="15">
        <f t="shared" si="9"/>
        <v>0.35022843738458692</v>
      </c>
      <c r="W18" s="15">
        <f t="shared" si="10"/>
        <v>0.36720401678239978</v>
      </c>
      <c r="X18" s="15"/>
      <c r="Y18" s="15"/>
      <c r="Z18" s="15"/>
    </row>
    <row r="19" spans="2:26" x14ac:dyDescent="0.25">
      <c r="B19" s="14" t="s">
        <v>17</v>
      </c>
      <c r="C19" s="11">
        <v>1079342</v>
      </c>
      <c r="D19" s="11">
        <v>954235</v>
      </c>
      <c r="E19" s="11">
        <v>1802922</v>
      </c>
      <c r="F19" s="11">
        <v>5138512</v>
      </c>
      <c r="G19" s="11">
        <v>4857512</v>
      </c>
      <c r="H19" s="11">
        <v>14858845</v>
      </c>
      <c r="I19" s="9">
        <v>28691368</v>
      </c>
      <c r="J19" s="18">
        <v>1119880</v>
      </c>
      <c r="K19" s="18">
        <v>1422733</v>
      </c>
      <c r="L19" s="18">
        <v>4761692</v>
      </c>
      <c r="M19" s="18">
        <v>13821796</v>
      </c>
      <c r="N19" s="18">
        <v>11572546</v>
      </c>
      <c r="O19" s="18">
        <v>35126015</v>
      </c>
      <c r="P19" s="18">
        <v>67824662</v>
      </c>
      <c r="Q19" s="15">
        <f t="shared" si="1"/>
        <v>0.96380147872986388</v>
      </c>
      <c r="R19" s="15">
        <f t="shared" si="5"/>
        <v>0.67070560674420288</v>
      </c>
      <c r="S19" s="15">
        <f t="shared" si="6"/>
        <v>0.37863053721240264</v>
      </c>
      <c r="T19" s="15">
        <f t="shared" si="7"/>
        <v>0.37176876290172423</v>
      </c>
      <c r="U19" s="15">
        <f t="shared" si="8"/>
        <v>0.4197444538133614</v>
      </c>
      <c r="V19" s="15">
        <f t="shared" si="9"/>
        <v>0.42301539186839154</v>
      </c>
      <c r="W19" s="15">
        <f t="shared" si="10"/>
        <v>0.42302264624628722</v>
      </c>
      <c r="X19" s="15"/>
      <c r="Y19" s="15"/>
      <c r="Z19" s="15"/>
    </row>
    <row r="20" spans="2:26" x14ac:dyDescent="0.25">
      <c r="B20" s="14" t="s">
        <v>18</v>
      </c>
      <c r="C20" s="11">
        <v>0</v>
      </c>
      <c r="D20" s="11">
        <v>4</v>
      </c>
      <c r="E20" s="11">
        <v>894568</v>
      </c>
      <c r="F20" s="11">
        <v>2287727</v>
      </c>
      <c r="G20" s="11">
        <v>1789445</v>
      </c>
      <c r="H20" s="11">
        <v>2285660</v>
      </c>
      <c r="I20" s="9">
        <v>7257404</v>
      </c>
      <c r="J20" s="18">
        <v>0</v>
      </c>
      <c r="K20" s="18">
        <v>229</v>
      </c>
      <c r="L20" s="18">
        <v>1380228</v>
      </c>
      <c r="M20" s="18">
        <v>6237606</v>
      </c>
      <c r="N20" s="18">
        <v>6923467</v>
      </c>
      <c r="O20" s="18">
        <v>9251557</v>
      </c>
      <c r="P20" s="18">
        <v>23793087</v>
      </c>
      <c r="Q20" s="15"/>
      <c r="R20" s="15">
        <f t="shared" si="5"/>
        <v>1.7467248908296942E-2</v>
      </c>
      <c r="S20" s="15">
        <f t="shared" si="6"/>
        <v>0.64813059871267642</v>
      </c>
      <c r="T20" s="15">
        <f t="shared" si="7"/>
        <v>0.36676362694277259</v>
      </c>
      <c r="U20" s="15">
        <f t="shared" si="8"/>
        <v>0.25846082605723403</v>
      </c>
      <c r="V20" s="15">
        <f t="shared" si="9"/>
        <v>0.24705679271067563</v>
      </c>
      <c r="W20" s="15">
        <f t="shared" si="10"/>
        <v>0.30502153839894758</v>
      </c>
      <c r="X20" s="15"/>
      <c r="Y20" s="15"/>
      <c r="Z20" s="15"/>
    </row>
    <row r="21" spans="2:26" x14ac:dyDescent="0.25">
      <c r="B21" s="13" t="s">
        <v>4</v>
      </c>
      <c r="C21" s="8">
        <f>SUM(C22:C24)</f>
        <v>0</v>
      </c>
      <c r="D21" s="8">
        <f t="shared" ref="D21:G21" si="13">SUM(D22:D24)</f>
        <v>3047</v>
      </c>
      <c r="E21" s="8">
        <f t="shared" si="13"/>
        <v>223308</v>
      </c>
      <c r="F21" s="8">
        <f t="shared" si="13"/>
        <v>901866</v>
      </c>
      <c r="G21" s="8">
        <f t="shared" si="13"/>
        <v>279625</v>
      </c>
      <c r="H21" s="8">
        <f>SUM(H22:H24)</f>
        <v>553289</v>
      </c>
      <c r="I21" s="8">
        <f t="shared" si="4"/>
        <v>1961135</v>
      </c>
      <c r="J21" s="17"/>
      <c r="K21" s="17">
        <v>3426</v>
      </c>
      <c r="L21" s="17">
        <v>235482</v>
      </c>
      <c r="M21" s="17">
        <v>1093420</v>
      </c>
      <c r="N21" s="17">
        <v>380732</v>
      </c>
      <c r="O21" s="17">
        <v>785580</v>
      </c>
      <c r="P21" s="17">
        <v>2498640</v>
      </c>
      <c r="Q21" s="15"/>
      <c r="R21" s="15">
        <f t="shared" si="5"/>
        <v>0.8893753648569761</v>
      </c>
      <c r="S21" s="15">
        <f t="shared" si="6"/>
        <v>0.94830178102784923</v>
      </c>
      <c r="T21" s="15">
        <f t="shared" si="7"/>
        <v>0.82481205758080156</v>
      </c>
      <c r="U21" s="15">
        <f t="shared" si="8"/>
        <v>0.73444049882857232</v>
      </c>
      <c r="V21" s="15">
        <f t="shared" si="9"/>
        <v>0.70430637236182181</v>
      </c>
      <c r="W21" s="15">
        <f t="shared" si="10"/>
        <v>0.78488097525053624</v>
      </c>
      <c r="X21" s="15"/>
      <c r="Y21" s="15"/>
      <c r="Z21" s="15"/>
    </row>
    <row r="22" spans="2:26" x14ac:dyDescent="0.25">
      <c r="B22" s="14" t="s">
        <v>19</v>
      </c>
      <c r="C22" s="9"/>
      <c r="D22" s="11">
        <v>3047</v>
      </c>
      <c r="E22" s="11">
        <v>223308</v>
      </c>
      <c r="F22" s="11">
        <v>901866</v>
      </c>
      <c r="G22" s="11">
        <v>279625</v>
      </c>
      <c r="H22" s="11">
        <v>553289</v>
      </c>
      <c r="I22" s="9">
        <f t="shared" si="4"/>
        <v>1961135</v>
      </c>
      <c r="J22" s="18"/>
      <c r="K22" s="18">
        <v>3426</v>
      </c>
      <c r="L22" s="18">
        <v>235482</v>
      </c>
      <c r="M22" s="18">
        <v>1093087</v>
      </c>
      <c r="N22" s="18">
        <v>379846</v>
      </c>
      <c r="O22" s="18">
        <v>767080</v>
      </c>
      <c r="P22" s="18">
        <v>2478921</v>
      </c>
      <c r="Q22" s="15"/>
      <c r="R22" s="15">
        <f t="shared" si="5"/>
        <v>0.8893753648569761</v>
      </c>
      <c r="S22" s="15">
        <f t="shared" si="6"/>
        <v>0.94830178102784923</v>
      </c>
      <c r="T22" s="15">
        <f t="shared" si="7"/>
        <v>0.82506332981729724</v>
      </c>
      <c r="U22" s="15">
        <f t="shared" si="8"/>
        <v>0.73615359909015754</v>
      </c>
      <c r="V22" s="15">
        <f t="shared" si="9"/>
        <v>0.72129243364446993</v>
      </c>
      <c r="W22" s="15">
        <f t="shared" si="10"/>
        <v>0.79112444486936051</v>
      </c>
      <c r="X22" s="15"/>
      <c r="Y22" s="15"/>
      <c r="Z22" s="15"/>
    </row>
    <row r="23" spans="2:26" x14ac:dyDescent="0.25">
      <c r="B23" s="14" t="s">
        <v>20</v>
      </c>
      <c r="C23" s="9"/>
      <c r="D23" s="9"/>
      <c r="E23" s="9"/>
      <c r="F23" s="9"/>
      <c r="G23" s="9"/>
      <c r="H23" s="9"/>
      <c r="I23" s="9">
        <f t="shared" si="4"/>
        <v>0</v>
      </c>
      <c r="J23" s="18"/>
      <c r="K23" s="18"/>
      <c r="L23" s="18"/>
      <c r="M23" s="18"/>
      <c r="N23" s="18"/>
      <c r="O23" s="18">
        <v>3184</v>
      </c>
      <c r="P23" s="18">
        <v>3184</v>
      </c>
      <c r="Q23" s="15"/>
      <c r="R23" s="15"/>
      <c r="S23" s="15"/>
      <c r="T23" s="15"/>
      <c r="U23" s="15"/>
      <c r="V23" s="15">
        <f t="shared" si="9"/>
        <v>0</v>
      </c>
      <c r="W23" s="15">
        <f t="shared" si="10"/>
        <v>0</v>
      </c>
      <c r="X23" s="15"/>
      <c r="Y23" s="15"/>
      <c r="Z23" s="15"/>
    </row>
    <row r="24" spans="2:26" x14ac:dyDescent="0.25">
      <c r="B24" s="14" t="s">
        <v>21</v>
      </c>
      <c r="C24" s="9"/>
      <c r="D24" s="9"/>
      <c r="F24" s="11"/>
      <c r="G24" s="11"/>
      <c r="H24" s="11"/>
      <c r="I24" s="9">
        <f>SUM(C24:H24)</f>
        <v>0</v>
      </c>
      <c r="J24" s="18"/>
      <c r="K24" s="18"/>
      <c r="L24" s="18"/>
      <c r="M24" s="18">
        <v>333</v>
      </c>
      <c r="N24" s="18">
        <v>886</v>
      </c>
      <c r="O24" s="18">
        <v>15316</v>
      </c>
      <c r="P24" s="18">
        <v>16535</v>
      </c>
      <c r="Q24" s="15"/>
      <c r="R24" s="15"/>
      <c r="S24" s="15"/>
      <c r="T24" s="15">
        <f t="shared" si="7"/>
        <v>0</v>
      </c>
      <c r="U24" s="15">
        <f t="shared" si="8"/>
        <v>0</v>
      </c>
      <c r="V24" s="15">
        <f t="shared" si="9"/>
        <v>0</v>
      </c>
      <c r="W24" s="15">
        <f t="shared" si="10"/>
        <v>0</v>
      </c>
      <c r="X24" s="15"/>
      <c r="Y24" s="15"/>
      <c r="Z24" s="15"/>
    </row>
  </sheetData>
  <mergeCells count="2">
    <mergeCell ref="C2:I2"/>
    <mergeCell ref="J2:P2"/>
  </mergeCells>
  <pageMargins left="0.7" right="0.7" top="0.75" bottom="0.75" header="0.3" footer="0.3"/>
  <pageSetup paperSize="9" scale="6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7"/>
  <sheetViews>
    <sheetView tabSelected="1" workbookViewId="0"/>
  </sheetViews>
  <sheetFormatPr defaultRowHeight="15" x14ac:dyDescent="0.25"/>
  <cols>
    <col min="1" max="1" width="3.5703125" customWidth="1"/>
    <col min="2" max="2" width="20.42578125" bestFit="1" customWidth="1"/>
    <col min="3" max="4" width="10.5703125" bestFit="1" customWidth="1"/>
    <col min="5" max="7" width="11.5703125" bestFit="1" customWidth="1"/>
    <col min="8" max="9" width="12.5703125" bestFit="1" customWidth="1"/>
    <col min="10" max="10" width="13.5703125" customWidth="1"/>
    <col min="11" max="11" width="5.5703125" customWidth="1"/>
    <col min="12" max="12" width="20.42578125" bestFit="1" customWidth="1"/>
    <col min="13" max="14" width="10.5703125" bestFit="1" customWidth="1"/>
    <col min="15" max="17" width="11.5703125" bestFit="1" customWidth="1"/>
    <col min="18" max="19" width="12.5703125" bestFit="1" customWidth="1"/>
    <col min="20" max="20" width="13.5703125" customWidth="1"/>
    <col min="23" max="23" width="25" bestFit="1" customWidth="1"/>
  </cols>
  <sheetData>
    <row r="3" spans="2:20" x14ac:dyDescent="0.25">
      <c r="B3" s="81" t="s">
        <v>41</v>
      </c>
      <c r="C3" s="78" t="s">
        <v>40</v>
      </c>
      <c r="D3" s="79"/>
      <c r="E3" s="79"/>
      <c r="F3" s="79"/>
      <c r="G3" s="79"/>
      <c r="H3" s="79"/>
      <c r="I3" s="80"/>
      <c r="J3" s="77" t="s">
        <v>47</v>
      </c>
      <c r="L3" s="81" t="s">
        <v>41</v>
      </c>
      <c r="M3" s="78" t="s">
        <v>39</v>
      </c>
      <c r="N3" s="79"/>
      <c r="O3" s="79"/>
      <c r="P3" s="79"/>
      <c r="Q3" s="79"/>
      <c r="R3" s="79"/>
      <c r="S3" s="80"/>
      <c r="T3" s="77" t="s">
        <v>47</v>
      </c>
    </row>
    <row r="4" spans="2:20" x14ac:dyDescent="0.25">
      <c r="B4" s="82"/>
      <c r="C4" s="49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46</v>
      </c>
      <c r="J4" s="77"/>
      <c r="L4" s="82"/>
      <c r="M4" s="49" t="s">
        <v>22</v>
      </c>
      <c r="N4" s="50" t="s">
        <v>23</v>
      </c>
      <c r="O4" s="50" t="s">
        <v>24</v>
      </c>
      <c r="P4" s="50" t="s">
        <v>25</v>
      </c>
      <c r="Q4" s="50" t="s">
        <v>26</v>
      </c>
      <c r="R4" s="50" t="s">
        <v>27</v>
      </c>
      <c r="S4" s="50" t="s">
        <v>46</v>
      </c>
      <c r="T4" s="77"/>
    </row>
    <row r="5" spans="2:20" x14ac:dyDescent="0.25">
      <c r="B5" s="46" t="s">
        <v>42</v>
      </c>
      <c r="C5" s="51">
        <v>2756461.0978999999</v>
      </c>
      <c r="D5" s="52">
        <v>4462361.7078</v>
      </c>
      <c r="E5" s="52">
        <v>16831503.2599</v>
      </c>
      <c r="F5" s="52">
        <v>56043889.079700001</v>
      </c>
      <c r="G5" s="52">
        <v>53024225.548199996</v>
      </c>
      <c r="H5" s="52">
        <v>119388946.71059999</v>
      </c>
      <c r="I5" s="52">
        <v>252507387.4041</v>
      </c>
      <c r="J5" s="57">
        <v>0.35182782318728828</v>
      </c>
      <c r="L5" s="46" t="s">
        <v>42</v>
      </c>
      <c r="M5" s="51">
        <v>1405494.8197999999</v>
      </c>
      <c r="N5" s="52">
        <v>4264314.7044000002</v>
      </c>
      <c r="O5" s="52">
        <v>20715159.977600001</v>
      </c>
      <c r="P5" s="52">
        <v>79803124.125799999</v>
      </c>
      <c r="Q5" s="52">
        <v>74133376.362599999</v>
      </c>
      <c r="R5" s="52">
        <v>148194233.42660001</v>
      </c>
      <c r="S5" s="52">
        <v>328515703.41680002</v>
      </c>
      <c r="T5" s="57">
        <v>0.39337848255070118</v>
      </c>
    </row>
    <row r="6" spans="2:20" x14ac:dyDescent="0.25">
      <c r="B6" s="47" t="s">
        <v>6</v>
      </c>
      <c r="C6" s="53">
        <v>927</v>
      </c>
      <c r="D6" s="54">
        <v>139282</v>
      </c>
      <c r="E6" s="54">
        <v>4652189.8602</v>
      </c>
      <c r="F6" s="54">
        <v>22531904.425700001</v>
      </c>
      <c r="G6" s="54">
        <v>15481956.692199999</v>
      </c>
      <c r="H6" s="54">
        <v>16047844.5184</v>
      </c>
      <c r="I6" s="54">
        <v>58854104.4965</v>
      </c>
      <c r="J6" s="58">
        <v>0.3994117546581108</v>
      </c>
      <c r="L6" s="47" t="s">
        <v>6</v>
      </c>
      <c r="M6" s="53">
        <v>641</v>
      </c>
      <c r="N6" s="54">
        <v>170338</v>
      </c>
      <c r="O6" s="54">
        <v>5899007.1805999996</v>
      </c>
      <c r="P6" s="54">
        <v>33184592.925999999</v>
      </c>
      <c r="Q6" s="54">
        <v>22124781.649599999</v>
      </c>
      <c r="R6" s="54">
        <v>24381128.881000001</v>
      </c>
      <c r="S6" s="54">
        <v>85760489.637199998</v>
      </c>
      <c r="T6" s="58">
        <v>0.42276136374406326</v>
      </c>
    </row>
    <row r="7" spans="2:20" x14ac:dyDescent="0.25">
      <c r="B7" s="48" t="s">
        <v>7</v>
      </c>
      <c r="C7" s="55">
        <v>761</v>
      </c>
      <c r="D7" s="56">
        <v>137342</v>
      </c>
      <c r="E7" s="56">
        <v>4376500.1884000003</v>
      </c>
      <c r="F7" s="56">
        <v>18535182.467599999</v>
      </c>
      <c r="G7" s="56">
        <v>10146004.448799999</v>
      </c>
      <c r="H7" s="56">
        <v>5600502.0208999999</v>
      </c>
      <c r="I7" s="56">
        <v>38796292.125699997</v>
      </c>
      <c r="J7" s="59">
        <v>0.39880524749680041</v>
      </c>
      <c r="L7" s="48" t="s">
        <v>7</v>
      </c>
      <c r="M7" s="55">
        <v>521</v>
      </c>
      <c r="N7" s="56">
        <v>166108</v>
      </c>
      <c r="O7" s="56">
        <v>5701379.9289999995</v>
      </c>
      <c r="P7" s="56">
        <v>27208144.8818</v>
      </c>
      <c r="Q7" s="56">
        <v>14958019.0802</v>
      </c>
      <c r="R7" s="56">
        <v>8126905.7796</v>
      </c>
      <c r="S7" s="56">
        <v>56161078.670599997</v>
      </c>
      <c r="T7" s="59">
        <v>0.41462238663327983</v>
      </c>
    </row>
    <row r="8" spans="2:20" x14ac:dyDescent="0.25">
      <c r="B8" s="48" t="s">
        <v>8</v>
      </c>
      <c r="C8" s="55">
        <v>166</v>
      </c>
      <c r="D8" s="56">
        <v>1940</v>
      </c>
      <c r="E8" s="56">
        <v>230052</v>
      </c>
      <c r="F8" s="56">
        <v>2846610.4893999998</v>
      </c>
      <c r="G8" s="56">
        <v>3052435.4698999999</v>
      </c>
      <c r="H8" s="56">
        <v>3476710.7856000001</v>
      </c>
      <c r="I8" s="56">
        <v>9607914.7448999994</v>
      </c>
      <c r="J8" s="59">
        <v>0.62505121489878213</v>
      </c>
      <c r="L8" s="48" t="s">
        <v>8</v>
      </c>
      <c r="M8" s="55">
        <v>120</v>
      </c>
      <c r="N8" s="56">
        <v>4230</v>
      </c>
      <c r="O8" s="56">
        <v>147283</v>
      </c>
      <c r="P8" s="56">
        <v>4365018.3099999996</v>
      </c>
      <c r="Q8" s="56">
        <v>4052887.6801999998</v>
      </c>
      <c r="R8" s="56">
        <v>4922891.4878000002</v>
      </c>
      <c r="S8" s="56">
        <v>13492430.478</v>
      </c>
      <c r="T8" s="59">
        <v>0.63650982952204649</v>
      </c>
    </row>
    <row r="9" spans="2:20" x14ac:dyDescent="0.25">
      <c r="B9" s="48" t="s">
        <v>9</v>
      </c>
      <c r="C9" s="55">
        <v>0</v>
      </c>
      <c r="D9" s="56">
        <v>0</v>
      </c>
      <c r="E9" s="56">
        <v>2634</v>
      </c>
      <c r="F9" s="56">
        <v>307735.63909999997</v>
      </c>
      <c r="G9" s="56">
        <v>965296.65409999993</v>
      </c>
      <c r="H9" s="56">
        <v>3075470.1427999996</v>
      </c>
      <c r="I9" s="56">
        <v>4351136.4359999998</v>
      </c>
      <c r="J9" s="59">
        <v>0.28908061202911017</v>
      </c>
      <c r="L9" s="48" t="s">
        <v>9</v>
      </c>
      <c r="M9" s="55">
        <v>0</v>
      </c>
      <c r="N9" s="56">
        <v>0</v>
      </c>
      <c r="O9" s="56">
        <v>3474</v>
      </c>
      <c r="P9" s="56">
        <v>301760.35960000003</v>
      </c>
      <c r="Q9" s="56">
        <v>1343660.2557999999</v>
      </c>
      <c r="R9" s="56">
        <v>5317485.32</v>
      </c>
      <c r="S9" s="56">
        <v>6966379.9353999998</v>
      </c>
      <c r="T9" s="59">
        <v>0.34646490714267136</v>
      </c>
    </row>
    <row r="10" spans="2:20" x14ac:dyDescent="0.25">
      <c r="B10" s="48" t="s">
        <v>10</v>
      </c>
      <c r="C10" s="55">
        <v>0</v>
      </c>
      <c r="D10" s="56">
        <v>0</v>
      </c>
      <c r="E10" s="56">
        <v>43003.671799999996</v>
      </c>
      <c r="F10" s="56">
        <v>825359.82959999994</v>
      </c>
      <c r="G10" s="56">
        <v>1091801.1435</v>
      </c>
      <c r="H10" s="56">
        <v>1391237.3118</v>
      </c>
      <c r="I10" s="56">
        <v>3351401.9567</v>
      </c>
      <c r="J10" s="59">
        <v>0.2872954235753386</v>
      </c>
      <c r="L10" s="48" t="s">
        <v>10</v>
      </c>
      <c r="M10" s="55">
        <v>0</v>
      </c>
      <c r="N10" s="56">
        <v>0</v>
      </c>
      <c r="O10" s="56">
        <v>46870.251600000003</v>
      </c>
      <c r="P10" s="56">
        <v>1268046.3746</v>
      </c>
      <c r="Q10" s="56">
        <v>1454166.6580000001</v>
      </c>
      <c r="R10" s="56">
        <v>2299448.1409999998</v>
      </c>
      <c r="S10" s="56">
        <v>5068531.4252000004</v>
      </c>
      <c r="T10" s="59">
        <v>0.32874339178315903</v>
      </c>
    </row>
    <row r="11" spans="2:20" x14ac:dyDescent="0.25">
      <c r="B11" s="48" t="s">
        <v>11</v>
      </c>
      <c r="C11" s="55">
        <v>0</v>
      </c>
      <c r="D11" s="56">
        <v>0</v>
      </c>
      <c r="E11" s="56">
        <v>0</v>
      </c>
      <c r="F11" s="56">
        <v>17016</v>
      </c>
      <c r="G11" s="56">
        <v>226418.97589999999</v>
      </c>
      <c r="H11" s="56">
        <v>2503924.2573000002</v>
      </c>
      <c r="I11" s="56">
        <v>2747359.2332000001</v>
      </c>
      <c r="J11" s="59">
        <v>0.34418274217518857</v>
      </c>
      <c r="L11" s="48" t="s">
        <v>11</v>
      </c>
      <c r="M11" s="55">
        <v>0</v>
      </c>
      <c r="N11" s="56">
        <v>0</v>
      </c>
      <c r="O11" s="56">
        <v>0</v>
      </c>
      <c r="P11" s="56">
        <v>41623</v>
      </c>
      <c r="Q11" s="56">
        <v>316047.9754</v>
      </c>
      <c r="R11" s="56">
        <v>3714398.1526000001</v>
      </c>
      <c r="S11" s="56">
        <v>4072069.128</v>
      </c>
      <c r="T11" s="59">
        <v>0.38112564634424162</v>
      </c>
    </row>
    <row r="12" spans="2:20" x14ac:dyDescent="0.25">
      <c r="B12" s="47" t="s">
        <v>43</v>
      </c>
      <c r="C12" s="53">
        <v>568518.36690000002</v>
      </c>
      <c r="D12" s="54">
        <v>2296164.7364999996</v>
      </c>
      <c r="E12" s="54">
        <v>6816973.4408</v>
      </c>
      <c r="F12" s="54">
        <v>8133139.5362</v>
      </c>
      <c r="G12" s="54">
        <v>5891330.6650999999</v>
      </c>
      <c r="H12" s="54">
        <v>15405701.9987</v>
      </c>
      <c r="I12" s="54">
        <v>39111828.744199999</v>
      </c>
      <c r="J12" s="58">
        <v>0.30341572370436098</v>
      </c>
      <c r="L12" s="47" t="s">
        <v>43</v>
      </c>
      <c r="M12" s="53">
        <v>302969.09340000001</v>
      </c>
      <c r="N12" s="54">
        <v>1997772.9952</v>
      </c>
      <c r="O12" s="54">
        <v>8044150.7504000003</v>
      </c>
      <c r="P12" s="54">
        <v>9935773.1015999988</v>
      </c>
      <c r="Q12" s="54">
        <v>7740196.6373999994</v>
      </c>
      <c r="R12" s="54">
        <v>19783637.813999999</v>
      </c>
      <c r="S12" s="54">
        <v>47804500.392000005</v>
      </c>
      <c r="T12" s="58">
        <v>0.305048044927892</v>
      </c>
    </row>
    <row r="13" spans="2:20" x14ac:dyDescent="0.25">
      <c r="B13" s="48" t="s">
        <v>12</v>
      </c>
      <c r="C13" s="55">
        <v>0</v>
      </c>
      <c r="D13" s="56">
        <v>0</v>
      </c>
      <c r="E13" s="56">
        <v>314</v>
      </c>
      <c r="F13" s="56">
        <v>30894.345799999999</v>
      </c>
      <c r="G13" s="56">
        <v>127500.6635</v>
      </c>
      <c r="H13" s="56">
        <v>1547593.0578000001</v>
      </c>
      <c r="I13" s="56">
        <v>1706302.0671000001</v>
      </c>
      <c r="J13" s="59">
        <v>0.49835058426080914</v>
      </c>
      <c r="L13" s="48" t="s">
        <v>12</v>
      </c>
      <c r="M13" s="55">
        <v>0</v>
      </c>
      <c r="N13" s="56">
        <v>0</v>
      </c>
      <c r="O13" s="56">
        <v>152</v>
      </c>
      <c r="P13" s="56">
        <v>47980.4902</v>
      </c>
      <c r="Q13" s="56">
        <v>195619.93799999999</v>
      </c>
      <c r="R13" s="56">
        <v>1839031.9339999999</v>
      </c>
      <c r="S13" s="56">
        <v>2082784.3622000001</v>
      </c>
      <c r="T13" s="59">
        <v>0.45067455898346032</v>
      </c>
    </row>
    <row r="14" spans="2:20" x14ac:dyDescent="0.25">
      <c r="B14" s="48" t="s">
        <v>13</v>
      </c>
      <c r="C14" s="55">
        <v>1254</v>
      </c>
      <c r="D14" s="56">
        <v>59784</v>
      </c>
      <c r="E14" s="56">
        <v>2507292.1335999998</v>
      </c>
      <c r="F14" s="56">
        <v>5946290.6118000001</v>
      </c>
      <c r="G14" s="56">
        <v>3377580.7040999997</v>
      </c>
      <c r="H14" s="56">
        <v>5559137.8990000002</v>
      </c>
      <c r="I14" s="56">
        <v>17451339.348499998</v>
      </c>
      <c r="J14" s="59">
        <v>0.33835024644839479</v>
      </c>
      <c r="L14" s="48" t="s">
        <v>13</v>
      </c>
      <c r="M14" s="55">
        <v>40</v>
      </c>
      <c r="N14" s="56">
        <v>20976</v>
      </c>
      <c r="O14" s="56">
        <v>2338309.4238</v>
      </c>
      <c r="P14" s="56">
        <v>7125493.9764</v>
      </c>
      <c r="Q14" s="56">
        <v>4485658.0860000001</v>
      </c>
      <c r="R14" s="56">
        <v>7027802.8086000001</v>
      </c>
      <c r="S14" s="56">
        <v>20998280.294799998</v>
      </c>
      <c r="T14" s="59">
        <v>0.34177737937594899</v>
      </c>
    </row>
    <row r="15" spans="2:20" x14ac:dyDescent="0.25">
      <c r="B15" s="48" t="s">
        <v>14</v>
      </c>
      <c r="C15" s="55">
        <v>567264.36690000002</v>
      </c>
      <c r="D15" s="56">
        <v>2236380.7364999996</v>
      </c>
      <c r="E15" s="56">
        <v>4309367.3071999997</v>
      </c>
      <c r="F15" s="56">
        <v>2155954.5785999997</v>
      </c>
      <c r="G15" s="56">
        <v>2386249.2974999999</v>
      </c>
      <c r="H15" s="56">
        <v>8298971.0418999996</v>
      </c>
      <c r="I15" s="56">
        <v>19954187.328599997</v>
      </c>
      <c r="J15" s="59">
        <v>0.27000346896669825</v>
      </c>
      <c r="L15" s="48" t="s">
        <v>14</v>
      </c>
      <c r="M15" s="55">
        <v>302929.09340000001</v>
      </c>
      <c r="N15" s="56">
        <v>1976796.9952</v>
      </c>
      <c r="O15" s="56">
        <v>5705689.3266000003</v>
      </c>
      <c r="P15" s="56">
        <v>2762298.6349999998</v>
      </c>
      <c r="Q15" s="56">
        <v>3058918.6134000001</v>
      </c>
      <c r="R15" s="56">
        <v>10916803.0714</v>
      </c>
      <c r="S15" s="56">
        <v>24723435.734999999</v>
      </c>
      <c r="T15" s="59">
        <v>0.27273079780344545</v>
      </c>
    </row>
    <row r="16" spans="2:20" x14ac:dyDescent="0.25">
      <c r="B16" s="47" t="s">
        <v>2</v>
      </c>
      <c r="C16" s="53">
        <v>2187015.7310000001</v>
      </c>
      <c r="D16" s="54">
        <v>2023867.9713000001</v>
      </c>
      <c r="E16" s="54">
        <v>5139031.9589</v>
      </c>
      <c r="F16" s="54">
        <v>24463308.043899998</v>
      </c>
      <c r="G16" s="54">
        <v>31370859.415899999</v>
      </c>
      <c r="H16" s="54">
        <v>87380100.321999997</v>
      </c>
      <c r="I16" s="54">
        <v>152564183.44299999</v>
      </c>
      <c r="J16" s="58">
        <v>0.34761872164081997</v>
      </c>
      <c r="L16" s="47" t="s">
        <v>2</v>
      </c>
      <c r="M16" s="53">
        <v>1101884.7264</v>
      </c>
      <c r="N16" s="54">
        <v>2094681.7091999999</v>
      </c>
      <c r="O16" s="54">
        <v>6572737.0466</v>
      </c>
      <c r="P16" s="54">
        <v>35277373.353</v>
      </c>
      <c r="Q16" s="54">
        <v>43975693.883000001</v>
      </c>
      <c r="R16" s="54">
        <v>103755409.1618</v>
      </c>
      <c r="S16" s="54">
        <v>192777779.88</v>
      </c>
      <c r="T16" s="58">
        <v>0.40808212220829015</v>
      </c>
    </row>
    <row r="17" spans="2:20" x14ac:dyDescent="0.25">
      <c r="B17" s="48" t="s">
        <v>15</v>
      </c>
      <c r="C17" s="55">
        <v>3529</v>
      </c>
      <c r="D17" s="56">
        <v>106147.5186</v>
      </c>
      <c r="E17" s="56">
        <v>76058.562399999995</v>
      </c>
      <c r="F17" s="56">
        <v>276204.78200000001</v>
      </c>
      <c r="G17" s="56">
        <v>498893.17619999999</v>
      </c>
      <c r="H17" s="56">
        <v>1062359.0778000001</v>
      </c>
      <c r="I17" s="56">
        <v>2023192.1170000001</v>
      </c>
      <c r="J17" s="59">
        <v>0.27514852148572622</v>
      </c>
      <c r="L17" s="48" t="s">
        <v>15</v>
      </c>
      <c r="M17" s="55">
        <v>10553</v>
      </c>
      <c r="N17" s="56">
        <v>22507.472399999999</v>
      </c>
      <c r="O17" s="56">
        <v>73774.737999999998</v>
      </c>
      <c r="P17" s="56">
        <v>493238.57559999998</v>
      </c>
      <c r="Q17" s="56">
        <v>974978.56299999997</v>
      </c>
      <c r="R17" s="56">
        <v>1561408.219</v>
      </c>
      <c r="S17" s="56">
        <v>3136460.568</v>
      </c>
      <c r="T17" s="59">
        <v>0.33671938206466057</v>
      </c>
    </row>
    <row r="18" spans="2:20" x14ac:dyDescent="0.25">
      <c r="B18" s="48" t="s">
        <v>3</v>
      </c>
      <c r="C18" s="55">
        <v>1103640.7309999999</v>
      </c>
      <c r="D18" s="56">
        <v>949902.73459999997</v>
      </c>
      <c r="E18" s="56">
        <v>2275886.6079000002</v>
      </c>
      <c r="F18" s="56">
        <v>14437202.8013</v>
      </c>
      <c r="G18" s="56">
        <v>16936332.4091</v>
      </c>
      <c r="H18" s="56">
        <v>48745892.007799998</v>
      </c>
      <c r="I18" s="56">
        <v>84448857.291700006</v>
      </c>
      <c r="J18" s="59">
        <v>0.34754922008323536</v>
      </c>
      <c r="L18" s="48" t="s">
        <v>3</v>
      </c>
      <c r="M18" s="55">
        <v>919618.72640000004</v>
      </c>
      <c r="N18" s="56">
        <v>1440089.7775999999</v>
      </c>
      <c r="O18" s="56">
        <v>3022454.6224000002</v>
      </c>
      <c r="P18" s="56">
        <v>17214174.077199999</v>
      </c>
      <c r="Q18" s="56">
        <v>19634809.8156</v>
      </c>
      <c r="R18" s="56">
        <v>51363382.016199999</v>
      </c>
      <c r="S18" s="56">
        <v>93594529.035400003</v>
      </c>
      <c r="T18" s="59">
        <v>0.42186236707144353</v>
      </c>
    </row>
    <row r="19" spans="2:20" x14ac:dyDescent="0.25">
      <c r="B19" s="48" t="s">
        <v>16</v>
      </c>
      <c r="C19" s="55">
        <v>504</v>
      </c>
      <c r="D19" s="56">
        <v>11837</v>
      </c>
      <c r="E19" s="56">
        <v>60116.971599999997</v>
      </c>
      <c r="F19" s="56">
        <v>823394.70440000005</v>
      </c>
      <c r="G19" s="56">
        <v>3063460.0833999999</v>
      </c>
      <c r="H19" s="56">
        <v>14297419.1138</v>
      </c>
      <c r="I19" s="56">
        <v>18256731.873199999</v>
      </c>
      <c r="J19" s="59">
        <v>0.35736037682156735</v>
      </c>
      <c r="L19" s="48" t="s">
        <v>16</v>
      </c>
      <c r="M19" s="55">
        <v>312</v>
      </c>
      <c r="N19" s="56">
        <v>134677</v>
      </c>
      <c r="O19" s="56">
        <v>243643.2066</v>
      </c>
      <c r="P19" s="56">
        <v>1063825.6251999999</v>
      </c>
      <c r="Q19" s="56">
        <v>4356114.0848000003</v>
      </c>
      <c r="R19" s="56">
        <v>15733923.8994</v>
      </c>
      <c r="S19" s="56">
        <v>21532495.816</v>
      </c>
      <c r="T19" s="59">
        <v>0.41091361224956952</v>
      </c>
    </row>
    <row r="20" spans="2:20" x14ac:dyDescent="0.25">
      <c r="B20" s="48" t="s">
        <v>17</v>
      </c>
      <c r="C20" s="55">
        <v>1079342</v>
      </c>
      <c r="D20" s="56">
        <v>955976.71810000006</v>
      </c>
      <c r="E20" s="56">
        <v>1806161.1756</v>
      </c>
      <c r="F20" s="56">
        <v>6205207.1157</v>
      </c>
      <c r="G20" s="56">
        <v>7731348.9393999996</v>
      </c>
      <c r="H20" s="56">
        <v>17402745.248500001</v>
      </c>
      <c r="I20" s="56">
        <v>35180781.197300002</v>
      </c>
      <c r="J20" s="59">
        <v>0.3788936986638306</v>
      </c>
      <c r="L20" s="48" t="s">
        <v>17</v>
      </c>
      <c r="M20" s="55">
        <v>171401</v>
      </c>
      <c r="N20" s="56">
        <v>497407.45919999998</v>
      </c>
      <c r="O20" s="56">
        <v>2333604.5290000001</v>
      </c>
      <c r="P20" s="56">
        <v>11486279.461200001</v>
      </c>
      <c r="Q20" s="56">
        <v>13840195.5812</v>
      </c>
      <c r="R20" s="56">
        <v>25821544.3796</v>
      </c>
      <c r="S20" s="56">
        <v>54150432.4102</v>
      </c>
      <c r="T20" s="59">
        <v>0.42269085370178294</v>
      </c>
    </row>
    <row r="21" spans="2:20" x14ac:dyDescent="0.25">
      <c r="B21" s="48" t="s">
        <v>18</v>
      </c>
      <c r="C21" s="55">
        <v>0</v>
      </c>
      <c r="D21" s="56">
        <v>4</v>
      </c>
      <c r="E21" s="56">
        <v>920808.64139999996</v>
      </c>
      <c r="F21" s="56">
        <v>2721298.6404999997</v>
      </c>
      <c r="G21" s="56">
        <v>3140824.8077999996</v>
      </c>
      <c r="H21" s="56">
        <v>5871684.8740999997</v>
      </c>
      <c r="I21" s="56">
        <v>12654620.963799998</v>
      </c>
      <c r="J21" s="59">
        <v>0.28368721761263699</v>
      </c>
      <c r="L21" s="48" t="s">
        <v>18</v>
      </c>
      <c r="M21" s="55">
        <v>0</v>
      </c>
      <c r="N21" s="56">
        <v>0</v>
      </c>
      <c r="O21" s="56">
        <v>899259.95059999998</v>
      </c>
      <c r="P21" s="56">
        <v>5019855.6138000004</v>
      </c>
      <c r="Q21" s="56">
        <v>5169595.8383999998</v>
      </c>
      <c r="R21" s="56">
        <v>9275150.6475999989</v>
      </c>
      <c r="S21" s="56">
        <v>20363862.0504</v>
      </c>
      <c r="T21" s="59">
        <v>0.33540624355935439</v>
      </c>
    </row>
    <row r="22" spans="2:20" x14ac:dyDescent="0.25">
      <c r="B22" s="47" t="s">
        <v>4</v>
      </c>
      <c r="C22" s="53">
        <v>0</v>
      </c>
      <c r="D22" s="54">
        <v>3047</v>
      </c>
      <c r="E22" s="54">
        <v>223308</v>
      </c>
      <c r="F22" s="54">
        <v>915537.07389999996</v>
      </c>
      <c r="G22" s="54">
        <v>280078.77500000002</v>
      </c>
      <c r="H22" s="54">
        <v>555299.87150000001</v>
      </c>
      <c r="I22" s="54">
        <v>1977270.7204</v>
      </c>
      <c r="J22" s="58">
        <v>0.77210958175118749</v>
      </c>
      <c r="L22" s="47" t="s">
        <v>4</v>
      </c>
      <c r="M22" s="53">
        <v>0</v>
      </c>
      <c r="N22" s="54">
        <v>1522</v>
      </c>
      <c r="O22" s="54">
        <v>199265</v>
      </c>
      <c r="P22" s="54">
        <v>1405384.7452</v>
      </c>
      <c r="Q22" s="54">
        <v>292704.19260000001</v>
      </c>
      <c r="R22" s="54">
        <v>274057.5698</v>
      </c>
      <c r="S22" s="54">
        <v>2172933.5076000001</v>
      </c>
      <c r="T22" s="58">
        <v>0.69096431029921301</v>
      </c>
    </row>
    <row r="23" spans="2:20" x14ac:dyDescent="0.25">
      <c r="B23" s="48" t="s">
        <v>19</v>
      </c>
      <c r="C23" s="55">
        <v>0</v>
      </c>
      <c r="D23" s="56">
        <v>3047</v>
      </c>
      <c r="E23" s="56">
        <v>223308</v>
      </c>
      <c r="F23" s="56">
        <v>915537.07389999996</v>
      </c>
      <c r="G23" s="56">
        <v>280073.3297</v>
      </c>
      <c r="H23" s="56">
        <v>554530.0098</v>
      </c>
      <c r="I23" s="56">
        <v>1976495.4134</v>
      </c>
      <c r="J23" s="59">
        <v>0.77871221361624698</v>
      </c>
      <c r="L23" s="48" t="s">
        <v>19</v>
      </c>
      <c r="M23" s="55">
        <v>0</v>
      </c>
      <c r="N23" s="56">
        <v>1522</v>
      </c>
      <c r="O23" s="56">
        <v>199265</v>
      </c>
      <c r="P23" s="56">
        <v>1405384.7452</v>
      </c>
      <c r="Q23" s="56">
        <v>292704.19260000001</v>
      </c>
      <c r="R23" s="56">
        <v>273330.54619999998</v>
      </c>
      <c r="S23" s="56">
        <v>2172206.4840000002</v>
      </c>
      <c r="T23" s="59">
        <v>0.69286628760403968</v>
      </c>
    </row>
    <row r="24" spans="2:20" x14ac:dyDescent="0.25">
      <c r="B24" s="48" t="s">
        <v>20</v>
      </c>
      <c r="C24" s="55">
        <v>0</v>
      </c>
      <c r="D24" s="56">
        <v>0</v>
      </c>
      <c r="E24" s="56">
        <v>0</v>
      </c>
      <c r="F24" s="56">
        <v>0</v>
      </c>
      <c r="G24" s="56">
        <v>0</v>
      </c>
      <c r="H24" s="56">
        <v>23.596299999999999</v>
      </c>
      <c r="I24" s="56">
        <v>23.596299999999999</v>
      </c>
      <c r="J24" s="59">
        <v>7.204977099236641E-3</v>
      </c>
      <c r="L24" s="48" t="s">
        <v>20</v>
      </c>
      <c r="M24" s="55">
        <v>0</v>
      </c>
      <c r="N24" s="56">
        <v>0</v>
      </c>
      <c r="O24" s="56">
        <v>0</v>
      </c>
      <c r="P24" s="56">
        <v>0</v>
      </c>
      <c r="Q24" s="56">
        <v>0</v>
      </c>
      <c r="R24" s="56">
        <v>12.518599999999999</v>
      </c>
      <c r="S24" s="56">
        <v>12.518599999999999</v>
      </c>
      <c r="T24" s="59">
        <v>6.5887368421052625E-2</v>
      </c>
    </row>
    <row r="25" spans="2:20" x14ac:dyDescent="0.25">
      <c r="B25" s="60" t="s">
        <v>21</v>
      </c>
      <c r="C25" s="61">
        <v>0</v>
      </c>
      <c r="D25" s="62">
        <v>0</v>
      </c>
      <c r="E25" s="62">
        <v>0</v>
      </c>
      <c r="F25" s="62">
        <v>0</v>
      </c>
      <c r="G25" s="62">
        <v>5.4452999999999996</v>
      </c>
      <c r="H25" s="62">
        <v>746.26539999999989</v>
      </c>
      <c r="I25" s="62">
        <v>751.71069999999997</v>
      </c>
      <c r="J25" s="63">
        <v>3.8680184213234534E-2</v>
      </c>
      <c r="L25" s="60" t="s">
        <v>21</v>
      </c>
      <c r="M25" s="61">
        <v>0</v>
      </c>
      <c r="N25" s="62">
        <v>0</v>
      </c>
      <c r="O25" s="62">
        <v>0</v>
      </c>
      <c r="P25" s="62">
        <v>0</v>
      </c>
      <c r="Q25" s="62">
        <v>0</v>
      </c>
      <c r="R25" s="62">
        <v>714.505</v>
      </c>
      <c r="S25" s="62">
        <v>714.505</v>
      </c>
      <c r="T25" s="63">
        <v>7.5274441635061098E-2</v>
      </c>
    </row>
    <row r="26" spans="2:20" hidden="1" x14ac:dyDescent="0.25">
      <c r="B26" s="46" t="s">
        <v>44</v>
      </c>
      <c r="C26" s="51">
        <v>0</v>
      </c>
      <c r="D26" s="52">
        <v>3890.7572</v>
      </c>
      <c r="E26" s="52">
        <v>85332.035900000003</v>
      </c>
      <c r="F26" s="52">
        <v>724671.77339999995</v>
      </c>
      <c r="G26" s="52">
        <v>1394100.2346000001</v>
      </c>
      <c r="H26" s="52">
        <v>14478746.174799999</v>
      </c>
      <c r="I26" s="52">
        <v>16686740.975899998</v>
      </c>
      <c r="J26" s="57">
        <v>0.23274836633412435</v>
      </c>
      <c r="L26" s="46" t="s">
        <v>44</v>
      </c>
      <c r="M26" s="51">
        <v>0</v>
      </c>
      <c r="N26" s="52">
        <v>95.834400000000002</v>
      </c>
      <c r="O26" s="52">
        <v>74260.4908</v>
      </c>
      <c r="P26" s="52">
        <v>785488.84719999996</v>
      </c>
      <c r="Q26" s="52">
        <v>1930283.1002</v>
      </c>
      <c r="R26" s="52">
        <v>21978308.125399999</v>
      </c>
      <c r="S26" s="52">
        <v>24768436.398000002</v>
      </c>
      <c r="T26" s="57">
        <v>0.30822313585531608</v>
      </c>
    </row>
    <row r="27" spans="2:20" hidden="1" x14ac:dyDescent="0.25">
      <c r="B27" s="46" t="s">
        <v>45</v>
      </c>
      <c r="C27" s="51">
        <v>2756461.0978999999</v>
      </c>
      <c r="D27" s="52">
        <v>4466252.4649999999</v>
      </c>
      <c r="E27" s="52">
        <v>16916835.2958</v>
      </c>
      <c r="F27" s="52">
        <v>56768560.853100002</v>
      </c>
      <c r="G27" s="52">
        <v>54418325.782799996</v>
      </c>
      <c r="H27" s="52">
        <v>133867692.8854</v>
      </c>
      <c r="I27" s="52">
        <v>269194128.38</v>
      </c>
      <c r="J27" s="57">
        <v>0.34101281517881654</v>
      </c>
      <c r="L27" s="46" t="s">
        <v>45</v>
      </c>
      <c r="M27" s="51">
        <v>1405494.8197999999</v>
      </c>
      <c r="N27" s="52">
        <v>4264410.5388000002</v>
      </c>
      <c r="O27" s="52">
        <v>20789420.468400002</v>
      </c>
      <c r="P27" s="52">
        <v>80588612.973000005</v>
      </c>
      <c r="Q27" s="52">
        <v>76063659.462799996</v>
      </c>
      <c r="R27" s="52">
        <v>170172541.55199999</v>
      </c>
      <c r="S27" s="52">
        <v>353284139.81480002</v>
      </c>
      <c r="T27" s="57">
        <v>0.38590367439697854</v>
      </c>
    </row>
  </sheetData>
  <mergeCells count="6">
    <mergeCell ref="T3:T4"/>
    <mergeCell ref="J3:J4"/>
    <mergeCell ref="C3:I3"/>
    <mergeCell ref="B3:B4"/>
    <mergeCell ref="M3:S3"/>
    <mergeCell ref="L3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7"/>
  <sheetViews>
    <sheetView topLeftCell="B1" workbookViewId="0">
      <pane xSplit="1" ySplit="3" topLeftCell="C4" activePane="bottomRight" state="frozen"/>
      <selection activeCell="B1" sqref="B1"/>
      <selection pane="topRight" activeCell="C1" sqref="C1"/>
      <selection pane="bottomLeft" activeCell="B4" sqref="B4"/>
      <selection pane="bottomRight" activeCell="B1" sqref="B1"/>
    </sheetView>
  </sheetViews>
  <sheetFormatPr defaultRowHeight="15" x14ac:dyDescent="0.25"/>
  <cols>
    <col min="1" max="1" width="2.7109375" customWidth="1"/>
    <col min="2" max="2" width="17.85546875" style="1" bestFit="1" customWidth="1"/>
    <col min="3" max="3" width="10.7109375" style="1" customWidth="1"/>
    <col min="4" max="5" width="12.140625" style="2" bestFit="1" customWidth="1"/>
    <col min="6" max="7" width="12.140625" bestFit="1" customWidth="1"/>
    <col min="8" max="8" width="12.5703125" style="11" bestFit="1" customWidth="1"/>
    <col min="9" max="9" width="14.5703125" style="11" bestFit="1" customWidth="1"/>
    <col min="10" max="10" width="10.5703125" style="11" bestFit="1" customWidth="1"/>
    <col min="11" max="11" width="12.140625" bestFit="1" customWidth="1"/>
    <col min="12" max="12" width="12.140625" style="11" bestFit="1" customWidth="1"/>
    <col min="13" max="16" width="12.5703125" bestFit="1" customWidth="1"/>
    <col min="17" max="22" width="9.85546875" bestFit="1" customWidth="1"/>
    <col min="23" max="23" width="12.28515625" bestFit="1" customWidth="1"/>
    <col min="24" max="24" width="11.5703125" bestFit="1" customWidth="1"/>
    <col min="25" max="25" width="12.5703125" bestFit="1" customWidth="1"/>
    <col min="30" max="30" width="12.28515625" bestFit="1" customWidth="1"/>
  </cols>
  <sheetData>
    <row r="1" spans="2:23" x14ac:dyDescent="0.25">
      <c r="B1"/>
    </row>
    <row r="2" spans="2:23" x14ac:dyDescent="0.25">
      <c r="B2" s="3"/>
      <c r="C2" s="64" t="s">
        <v>29</v>
      </c>
      <c r="D2" s="64"/>
      <c r="E2" s="64"/>
      <c r="F2" s="64"/>
      <c r="G2" s="64"/>
      <c r="H2" s="64"/>
      <c r="I2" s="64"/>
      <c r="J2" s="65" t="s">
        <v>30</v>
      </c>
      <c r="K2" s="65"/>
      <c r="L2" s="65"/>
      <c r="M2" s="65"/>
      <c r="N2" s="65"/>
      <c r="O2" s="65"/>
      <c r="P2" s="65"/>
    </row>
    <row r="3" spans="2:23" x14ac:dyDescent="0.25">
      <c r="B3" s="83" t="s">
        <v>0</v>
      </c>
      <c r="C3" s="3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9" t="s">
        <v>22</v>
      </c>
      <c r="K3" s="19" t="s">
        <v>23</v>
      </c>
      <c r="L3" s="19" t="s">
        <v>24</v>
      </c>
      <c r="M3" s="19" t="s">
        <v>25</v>
      </c>
      <c r="N3" s="19" t="s">
        <v>26</v>
      </c>
      <c r="O3" s="19" t="s">
        <v>27</v>
      </c>
      <c r="P3" s="19" t="s">
        <v>28</v>
      </c>
      <c r="Q3" s="22" t="s">
        <v>22</v>
      </c>
      <c r="R3" s="22" t="s">
        <v>23</v>
      </c>
      <c r="S3" s="22" t="s">
        <v>24</v>
      </c>
      <c r="T3" s="22" t="s">
        <v>25</v>
      </c>
      <c r="U3" s="22" t="s">
        <v>26</v>
      </c>
      <c r="V3" s="22" t="s">
        <v>27</v>
      </c>
      <c r="W3" s="22" t="s">
        <v>28</v>
      </c>
    </row>
    <row r="4" spans="2:23" x14ac:dyDescent="0.25">
      <c r="B4" s="12" t="s">
        <v>5</v>
      </c>
      <c r="C4" s="7">
        <f t="shared" ref="C4:H4" si="0">SUM(C5+C11+C15+C21)</f>
        <v>1405051</v>
      </c>
      <c r="D4" s="7">
        <f t="shared" si="0"/>
        <v>3497524</v>
      </c>
      <c r="E4" s="7">
        <f t="shared" si="0"/>
        <v>15473351</v>
      </c>
      <c r="F4" s="7">
        <f t="shared" si="0"/>
        <v>70163800</v>
      </c>
      <c r="G4" s="7">
        <f t="shared" si="0"/>
        <v>61073247</v>
      </c>
      <c r="H4" s="7">
        <f t="shared" si="0"/>
        <v>122659031</v>
      </c>
      <c r="I4" s="7">
        <f t="shared" ref="I4:I24" si="1">SUM(C4:H4)</f>
        <v>274272004</v>
      </c>
      <c r="J4" s="16">
        <v>2479878</v>
      </c>
      <c r="K4" s="16">
        <v>10277425</v>
      </c>
      <c r="L4" s="16">
        <v>37709125</v>
      </c>
      <c r="M4" s="16">
        <v>151117526</v>
      </c>
      <c r="N4" s="16">
        <v>130980697</v>
      </c>
      <c r="O4" s="16">
        <v>272897341</v>
      </c>
      <c r="P4" s="16">
        <v>605461992</v>
      </c>
      <c r="Q4" s="15">
        <f t="shared" ref="Q4:Q19" si="2">C4/J4</f>
        <v>0.5665806946954649</v>
      </c>
      <c r="R4" s="15">
        <f t="shared" ref="R4:W7" si="3">D4/K4</f>
        <v>0.34031131338832443</v>
      </c>
      <c r="S4" s="15">
        <f t="shared" si="3"/>
        <v>0.41033439518949327</v>
      </c>
      <c r="T4" s="15">
        <f t="shared" si="3"/>
        <v>0.46429955450700006</v>
      </c>
      <c r="U4" s="15">
        <f t="shared" si="3"/>
        <v>0.46627669877188088</v>
      </c>
      <c r="V4" s="15">
        <f t="shared" si="3"/>
        <v>0.44946949849540674</v>
      </c>
      <c r="W4" s="25">
        <f>I4/P4</f>
        <v>0.4529962369627985</v>
      </c>
    </row>
    <row r="5" spans="2:23" x14ac:dyDescent="0.25">
      <c r="B5" s="13" t="s">
        <v>6</v>
      </c>
      <c r="C5" s="8">
        <f>SUM(C6:C10)</f>
        <v>641</v>
      </c>
      <c r="D5" s="8">
        <f t="shared" ref="D5:H5" si="4">SUM(D6:D10)</f>
        <v>170338</v>
      </c>
      <c r="E5" s="8">
        <f t="shared" si="4"/>
        <v>5576225</v>
      </c>
      <c r="F5" s="8">
        <f t="shared" si="4"/>
        <v>30860803</v>
      </c>
      <c r="G5" s="8">
        <f t="shared" si="4"/>
        <v>20295458</v>
      </c>
      <c r="H5" s="8">
        <f t="shared" si="4"/>
        <v>21403000</v>
      </c>
      <c r="I5" s="8">
        <f t="shared" si="1"/>
        <v>78306465</v>
      </c>
      <c r="J5" s="17">
        <v>641</v>
      </c>
      <c r="K5" s="17">
        <v>353746</v>
      </c>
      <c r="L5" s="17">
        <v>15006090</v>
      </c>
      <c r="M5" s="17">
        <v>68235768</v>
      </c>
      <c r="N5" s="17">
        <v>42193831</v>
      </c>
      <c r="O5" s="17">
        <v>45509735</v>
      </c>
      <c r="P5" s="17">
        <v>171299811</v>
      </c>
      <c r="Q5" s="15">
        <f t="shared" si="2"/>
        <v>1</v>
      </c>
      <c r="R5" s="15">
        <f t="shared" si="3"/>
        <v>0.48152629287680992</v>
      </c>
      <c r="S5" s="15">
        <f t="shared" si="3"/>
        <v>0.37159746476263972</v>
      </c>
      <c r="T5" s="15">
        <f t="shared" si="3"/>
        <v>0.45226724787504408</v>
      </c>
      <c r="U5" s="15">
        <f t="shared" si="3"/>
        <v>0.48100533938243245</v>
      </c>
      <c r="V5" s="15">
        <f t="shared" si="3"/>
        <v>0.47029498194177577</v>
      </c>
      <c r="W5" s="15">
        <f t="shared" si="3"/>
        <v>0.45713106478558813</v>
      </c>
    </row>
    <row r="6" spans="2:23" x14ac:dyDescent="0.25">
      <c r="B6" s="14" t="s">
        <v>7</v>
      </c>
      <c r="C6" s="11">
        <v>521</v>
      </c>
      <c r="D6" s="11">
        <v>166108</v>
      </c>
      <c r="E6" s="11">
        <v>5378602</v>
      </c>
      <c r="F6" s="11">
        <v>25709364</v>
      </c>
      <c r="G6" s="11">
        <v>13986618</v>
      </c>
      <c r="H6" s="11">
        <v>7619440</v>
      </c>
      <c r="I6" s="9">
        <f t="shared" si="1"/>
        <v>52860653</v>
      </c>
      <c r="J6" s="18">
        <v>521</v>
      </c>
      <c r="K6" s="18">
        <v>348500</v>
      </c>
      <c r="L6" s="18">
        <v>14650152</v>
      </c>
      <c r="M6" s="18">
        <v>59598390</v>
      </c>
      <c r="N6" s="18">
        <v>30673361</v>
      </c>
      <c r="O6" s="18">
        <v>16207212</v>
      </c>
      <c r="P6" s="18">
        <v>121478136</v>
      </c>
      <c r="Q6" s="15">
        <f t="shared" si="2"/>
        <v>1</v>
      </c>
      <c r="R6" s="15">
        <f t="shared" si="3"/>
        <v>0.47663701578192252</v>
      </c>
      <c r="S6" s="15">
        <f t="shared" si="3"/>
        <v>0.36713625906406977</v>
      </c>
      <c r="T6" s="15">
        <f t="shared" si="3"/>
        <v>0.43137682074968803</v>
      </c>
      <c r="U6" s="15">
        <f t="shared" si="3"/>
        <v>0.45598583083216737</v>
      </c>
      <c r="V6" s="15">
        <f t="shared" si="3"/>
        <v>0.47012650911211629</v>
      </c>
      <c r="W6" s="15">
        <f t="shared" si="3"/>
        <v>0.43514540756535808</v>
      </c>
    </row>
    <row r="7" spans="2:23" x14ac:dyDescent="0.25">
      <c r="B7" s="14" t="s">
        <v>8</v>
      </c>
      <c r="C7" s="11">
        <v>120</v>
      </c>
      <c r="D7" s="11">
        <v>4230</v>
      </c>
      <c r="E7" s="11">
        <v>147283</v>
      </c>
      <c r="F7" s="11">
        <v>4221515</v>
      </c>
      <c r="G7" s="11">
        <v>3749224</v>
      </c>
      <c r="H7" s="11">
        <v>4591026</v>
      </c>
      <c r="I7" s="9">
        <f t="shared" si="1"/>
        <v>12713398</v>
      </c>
      <c r="J7" s="18">
        <v>120</v>
      </c>
      <c r="K7" s="18">
        <v>4505</v>
      </c>
      <c r="L7" s="18">
        <v>207771</v>
      </c>
      <c r="M7" s="18">
        <v>5817099</v>
      </c>
      <c r="N7" s="18">
        <v>4981074</v>
      </c>
      <c r="O7" s="18">
        <v>6888762</v>
      </c>
      <c r="P7" s="18">
        <v>17899331</v>
      </c>
      <c r="Q7" s="15">
        <f t="shared" si="2"/>
        <v>1</v>
      </c>
      <c r="R7" s="15">
        <f t="shared" si="3"/>
        <v>0.93895671476137621</v>
      </c>
      <c r="S7" s="15">
        <f t="shared" si="3"/>
        <v>0.70887178672673279</v>
      </c>
      <c r="T7" s="15">
        <f t="shared" si="3"/>
        <v>0.72570795167831936</v>
      </c>
      <c r="U7" s="15">
        <f t="shared" si="3"/>
        <v>0.75269389693869238</v>
      </c>
      <c r="V7" s="15">
        <f t="shared" si="3"/>
        <v>0.66645153367179766</v>
      </c>
      <c r="W7" s="15">
        <f t="shared" si="3"/>
        <v>0.71027224425315116</v>
      </c>
    </row>
    <row r="8" spans="2:23" x14ac:dyDescent="0.25">
      <c r="B8" s="14" t="s">
        <v>9</v>
      </c>
      <c r="C8" s="9"/>
      <c r="D8" s="11">
        <v>0</v>
      </c>
      <c r="E8" s="11">
        <v>3474</v>
      </c>
      <c r="F8" s="11">
        <v>299550</v>
      </c>
      <c r="G8" s="11">
        <v>1079433</v>
      </c>
      <c r="H8" s="11">
        <v>4099024</v>
      </c>
      <c r="I8" s="9">
        <f t="shared" si="1"/>
        <v>5481481</v>
      </c>
      <c r="J8" s="18"/>
      <c r="K8" s="18">
        <v>741</v>
      </c>
      <c r="L8" s="18">
        <v>36478</v>
      </c>
      <c r="M8" s="18">
        <v>913495</v>
      </c>
      <c r="N8" s="18">
        <v>2834348</v>
      </c>
      <c r="O8" s="18">
        <v>10035350</v>
      </c>
      <c r="P8" s="18">
        <v>13820412</v>
      </c>
      <c r="Q8" s="15"/>
      <c r="R8" s="15">
        <f t="shared" ref="R8:R22" si="5">D8/K8</f>
        <v>0</v>
      </c>
      <c r="S8" s="15">
        <f t="shared" ref="S8:S22" si="6">E8/L8</f>
        <v>9.5235484401557102E-2</v>
      </c>
      <c r="T8" s="15">
        <f t="shared" ref="T8:T24" si="7">F8/M8</f>
        <v>0.32791640895680874</v>
      </c>
      <c r="U8" s="15">
        <f t="shared" ref="U8:U24" si="8">G8/N8</f>
        <v>0.38083996742813514</v>
      </c>
      <c r="V8" s="15">
        <f t="shared" ref="V8:V24" si="9">H8/O8</f>
        <v>0.40845849920530924</v>
      </c>
      <c r="W8" s="15">
        <f t="shared" ref="W8:W24" si="10">I8/P8</f>
        <v>0.39662211227856303</v>
      </c>
    </row>
    <row r="9" spans="2:23" x14ac:dyDescent="0.25">
      <c r="B9" s="14" t="s">
        <v>10</v>
      </c>
      <c r="C9" s="9"/>
      <c r="D9" s="9"/>
      <c r="E9" s="11">
        <v>46866</v>
      </c>
      <c r="F9" s="11">
        <v>588751</v>
      </c>
      <c r="G9" s="11">
        <v>1205663</v>
      </c>
      <c r="H9" s="11">
        <v>1798514</v>
      </c>
      <c r="I9" s="9">
        <f t="shared" si="1"/>
        <v>3639794</v>
      </c>
      <c r="J9" s="18"/>
      <c r="K9" s="18"/>
      <c r="L9" s="18">
        <v>111689</v>
      </c>
      <c r="M9" s="18">
        <v>1816757</v>
      </c>
      <c r="N9" s="18">
        <v>3002530</v>
      </c>
      <c r="O9" s="18">
        <v>4438074</v>
      </c>
      <c r="P9" s="18">
        <v>9369050</v>
      </c>
      <c r="Q9" s="15"/>
      <c r="R9" s="15"/>
      <c r="S9" s="15">
        <f t="shared" si="6"/>
        <v>0.4196116000680461</v>
      </c>
      <c r="T9" s="15">
        <f t="shared" si="7"/>
        <v>0.3240670051085533</v>
      </c>
      <c r="U9" s="15">
        <f t="shared" si="8"/>
        <v>0.40154902698724076</v>
      </c>
      <c r="V9" s="15">
        <f t="shared" si="9"/>
        <v>0.40524651008523066</v>
      </c>
      <c r="W9" s="15">
        <f t="shared" si="10"/>
        <v>0.38849125578367072</v>
      </c>
    </row>
    <row r="10" spans="2:23" x14ac:dyDescent="0.25">
      <c r="B10" s="14" t="s">
        <v>11</v>
      </c>
      <c r="C10" s="9"/>
      <c r="D10" s="9"/>
      <c r="E10" s="11">
        <v>0</v>
      </c>
      <c r="F10" s="11">
        <v>41623</v>
      </c>
      <c r="G10" s="11">
        <v>274520</v>
      </c>
      <c r="H10" s="11">
        <v>3294996</v>
      </c>
      <c r="I10" s="9">
        <f t="shared" si="1"/>
        <v>3611139</v>
      </c>
      <c r="J10" s="18"/>
      <c r="K10" s="18"/>
      <c r="L10" s="18">
        <v>0</v>
      </c>
      <c r="M10" s="18">
        <v>90027</v>
      </c>
      <c r="N10" s="18">
        <v>702518</v>
      </c>
      <c r="O10" s="18">
        <v>7940337</v>
      </c>
      <c r="P10" s="18">
        <v>8732882</v>
      </c>
      <c r="Q10" s="15"/>
      <c r="R10" s="15"/>
      <c r="S10" s="15"/>
      <c r="T10" s="15">
        <f t="shared" si="7"/>
        <v>0.46233907605496127</v>
      </c>
      <c r="U10" s="15">
        <f t="shared" si="8"/>
        <v>0.39076578820756191</v>
      </c>
      <c r="V10" s="15">
        <f t="shared" si="9"/>
        <v>0.4149692890868486</v>
      </c>
      <c r="W10" s="15">
        <f t="shared" si="10"/>
        <v>0.41351056844693423</v>
      </c>
    </row>
    <row r="11" spans="2:23" x14ac:dyDescent="0.25">
      <c r="B11" s="13" t="s">
        <v>1</v>
      </c>
      <c r="C11" s="8">
        <f t="shared" ref="C11:H11" si="11">SUM(C12:C14)</f>
        <v>302684</v>
      </c>
      <c r="D11" s="8">
        <f t="shared" si="11"/>
        <v>1243422</v>
      </c>
      <c r="E11" s="8">
        <f t="shared" si="11"/>
        <v>3212162</v>
      </c>
      <c r="F11" s="8">
        <f t="shared" si="11"/>
        <v>5726862</v>
      </c>
      <c r="G11" s="8">
        <f t="shared" si="11"/>
        <v>3935646</v>
      </c>
      <c r="H11" s="8">
        <f t="shared" si="11"/>
        <v>10394813</v>
      </c>
      <c r="I11" s="8">
        <f t="shared" si="1"/>
        <v>24815589</v>
      </c>
      <c r="J11" s="17">
        <v>755687</v>
      </c>
      <c r="K11" s="17">
        <v>5302328</v>
      </c>
      <c r="L11" s="17">
        <v>7995156</v>
      </c>
      <c r="M11" s="17">
        <v>11996710</v>
      </c>
      <c r="N11" s="17">
        <v>8390977</v>
      </c>
      <c r="O11" s="17">
        <v>24942363</v>
      </c>
      <c r="P11" s="17">
        <v>59383221</v>
      </c>
      <c r="Q11" s="15">
        <f t="shared" si="2"/>
        <v>0.40054149403125899</v>
      </c>
      <c r="R11" s="15">
        <f t="shared" si="5"/>
        <v>0.23450491934863327</v>
      </c>
      <c r="S11" s="15">
        <f t="shared" si="6"/>
        <v>0.401763517810034</v>
      </c>
      <c r="T11" s="15">
        <f t="shared" si="7"/>
        <v>0.4773693787713465</v>
      </c>
      <c r="U11" s="15">
        <f t="shared" si="8"/>
        <v>0.46903310544171434</v>
      </c>
      <c r="V11" s="15">
        <f t="shared" si="9"/>
        <v>0.41675333648219298</v>
      </c>
      <c r="W11" s="15">
        <f t="shared" si="10"/>
        <v>0.41788890164782405</v>
      </c>
    </row>
    <row r="12" spans="2:23" x14ac:dyDescent="0.25">
      <c r="B12" s="14" t="s">
        <v>12</v>
      </c>
      <c r="C12" s="9"/>
      <c r="D12" s="9"/>
      <c r="E12" s="11">
        <v>152</v>
      </c>
      <c r="F12" s="11">
        <v>47822</v>
      </c>
      <c r="G12" s="11">
        <v>179915</v>
      </c>
      <c r="H12" s="11">
        <v>1631868</v>
      </c>
      <c r="I12" s="20">
        <f t="shared" si="1"/>
        <v>1859757</v>
      </c>
      <c r="J12" s="18"/>
      <c r="K12" s="18"/>
      <c r="L12" s="18">
        <v>300</v>
      </c>
      <c r="M12" s="18">
        <v>91276</v>
      </c>
      <c r="N12" s="18">
        <v>335862</v>
      </c>
      <c r="O12" s="18">
        <v>3249813</v>
      </c>
      <c r="P12" s="18">
        <v>3677251</v>
      </c>
      <c r="Q12" s="15"/>
      <c r="R12" s="15"/>
      <c r="S12" s="15">
        <f t="shared" si="6"/>
        <v>0.50666666666666671</v>
      </c>
      <c r="T12" s="15">
        <f t="shared" si="7"/>
        <v>0.52392742889697186</v>
      </c>
      <c r="U12" s="15">
        <f t="shared" si="8"/>
        <v>0.53568132149513792</v>
      </c>
      <c r="V12" s="15">
        <f t="shared" si="9"/>
        <v>0.50214212325447649</v>
      </c>
      <c r="W12" s="15">
        <f t="shared" si="10"/>
        <v>0.50574654816872711</v>
      </c>
    </row>
    <row r="13" spans="2:23" x14ac:dyDescent="0.25">
      <c r="B13" s="14" t="s">
        <v>13</v>
      </c>
      <c r="C13" s="23">
        <v>40</v>
      </c>
      <c r="D13" s="23">
        <v>20976</v>
      </c>
      <c r="E13" s="23">
        <v>1530671</v>
      </c>
      <c r="F13" s="23">
        <v>4194979</v>
      </c>
      <c r="G13" s="23">
        <v>2431892</v>
      </c>
      <c r="H13" s="23">
        <v>4392873</v>
      </c>
      <c r="I13" s="20">
        <f t="shared" si="1"/>
        <v>12571431</v>
      </c>
      <c r="J13" s="18">
        <v>40</v>
      </c>
      <c r="K13" s="18">
        <v>23045</v>
      </c>
      <c r="L13" s="18">
        <v>2950746</v>
      </c>
      <c r="M13" s="18">
        <v>7874384</v>
      </c>
      <c r="N13" s="18">
        <v>4766180</v>
      </c>
      <c r="O13" s="18">
        <v>10147324</v>
      </c>
      <c r="P13" s="18">
        <v>25761719</v>
      </c>
      <c r="Q13" s="15">
        <f t="shared" si="2"/>
        <v>1</v>
      </c>
      <c r="R13" s="15">
        <f t="shared" si="5"/>
        <v>0.91021913647211972</v>
      </c>
      <c r="S13" s="15">
        <f t="shared" si="6"/>
        <v>0.5187403456617411</v>
      </c>
      <c r="T13" s="15">
        <f t="shared" si="7"/>
        <v>0.53273741793643792</v>
      </c>
      <c r="U13" s="15">
        <f t="shared" si="8"/>
        <v>0.51023922722180026</v>
      </c>
      <c r="V13" s="15">
        <f t="shared" si="9"/>
        <v>0.43290950402293255</v>
      </c>
      <c r="W13" s="15">
        <f t="shared" si="10"/>
        <v>0.48798882559040413</v>
      </c>
    </row>
    <row r="14" spans="2:23" x14ac:dyDescent="0.25">
      <c r="B14" s="14" t="s">
        <v>14</v>
      </c>
      <c r="C14" s="11">
        <v>302644</v>
      </c>
      <c r="D14" s="11">
        <v>1222446</v>
      </c>
      <c r="E14" s="11">
        <v>1681339</v>
      </c>
      <c r="F14" s="11">
        <v>1484061</v>
      </c>
      <c r="G14" s="11">
        <v>1323839</v>
      </c>
      <c r="H14" s="11">
        <v>4370072</v>
      </c>
      <c r="I14" s="20">
        <f t="shared" si="1"/>
        <v>10384401</v>
      </c>
      <c r="J14" s="18">
        <v>755647</v>
      </c>
      <c r="K14" s="18">
        <v>5279283</v>
      </c>
      <c r="L14" s="18">
        <v>5044110</v>
      </c>
      <c r="M14" s="18">
        <v>4031050</v>
      </c>
      <c r="N14" s="18">
        <v>3288935</v>
      </c>
      <c r="O14" s="18">
        <v>11545226</v>
      </c>
      <c r="P14" s="18">
        <v>29944251</v>
      </c>
      <c r="Q14" s="15">
        <f t="shared" si="2"/>
        <v>0.40050976183323694</v>
      </c>
      <c r="R14" s="15">
        <f t="shared" si="5"/>
        <v>0.23155530779463801</v>
      </c>
      <c r="S14" s="15">
        <f t="shared" si="6"/>
        <v>0.33332718755142138</v>
      </c>
      <c r="T14" s="15">
        <f t="shared" si="7"/>
        <v>0.36815742796541845</v>
      </c>
      <c r="U14" s="15">
        <f t="shared" si="8"/>
        <v>0.40251297152421678</v>
      </c>
      <c r="V14" s="15">
        <f t="shared" si="9"/>
        <v>0.37851766608986259</v>
      </c>
      <c r="W14" s="15">
        <f t="shared" si="10"/>
        <v>0.34679114197913985</v>
      </c>
    </row>
    <row r="15" spans="2:23" x14ac:dyDescent="0.25">
      <c r="B15" s="13" t="s">
        <v>2</v>
      </c>
      <c r="C15" s="8">
        <f>SUM(C16:C20)</f>
        <v>1101726</v>
      </c>
      <c r="D15" s="8">
        <f t="shared" ref="D15:H15" si="12">SUM(D16:D20)</f>
        <v>2082242</v>
      </c>
      <c r="E15" s="8">
        <f t="shared" si="12"/>
        <v>6485699</v>
      </c>
      <c r="F15" s="8">
        <f t="shared" si="12"/>
        <v>32206758</v>
      </c>
      <c r="G15" s="8">
        <f t="shared" si="12"/>
        <v>36551759</v>
      </c>
      <c r="H15" s="8">
        <f t="shared" si="12"/>
        <v>90590852</v>
      </c>
      <c r="I15" s="8">
        <f t="shared" si="1"/>
        <v>169019036</v>
      </c>
      <c r="J15" s="17">
        <v>1723550</v>
      </c>
      <c r="K15" s="17">
        <v>4619716</v>
      </c>
      <c r="L15" s="17">
        <v>14483531</v>
      </c>
      <c r="M15" s="17">
        <v>69164436</v>
      </c>
      <c r="N15" s="17">
        <v>79924802</v>
      </c>
      <c r="O15" s="17">
        <v>201896039</v>
      </c>
      <c r="P15" s="17">
        <v>371812074</v>
      </c>
      <c r="Q15" s="15">
        <f t="shared" si="2"/>
        <v>0.6392190536973108</v>
      </c>
      <c r="R15" s="15">
        <f t="shared" si="5"/>
        <v>0.45072943877935351</v>
      </c>
      <c r="S15" s="15">
        <f t="shared" si="6"/>
        <v>0.4477981923054537</v>
      </c>
      <c r="T15" s="15">
        <f t="shared" si="7"/>
        <v>0.46565489234958846</v>
      </c>
      <c r="U15" s="15">
        <f t="shared" si="8"/>
        <v>0.45732686331834765</v>
      </c>
      <c r="V15" s="15">
        <f t="shared" si="9"/>
        <v>0.44870049184075372</v>
      </c>
      <c r="W15" s="15">
        <f t="shared" si="10"/>
        <v>0.45458189181882241</v>
      </c>
    </row>
    <row r="16" spans="2:23" x14ac:dyDescent="0.25">
      <c r="B16" s="14" t="s">
        <v>15</v>
      </c>
      <c r="C16" s="11">
        <v>10553</v>
      </c>
      <c r="D16" s="11">
        <v>22507</v>
      </c>
      <c r="E16" s="11">
        <v>73659</v>
      </c>
      <c r="F16" s="11">
        <v>467720</v>
      </c>
      <c r="G16" s="11">
        <v>868189</v>
      </c>
      <c r="H16" s="11">
        <v>855880</v>
      </c>
      <c r="I16" s="9">
        <v>2298508</v>
      </c>
      <c r="J16" s="18">
        <v>11175</v>
      </c>
      <c r="K16" s="18">
        <v>32316</v>
      </c>
      <c r="L16" s="18">
        <v>170421</v>
      </c>
      <c r="M16" s="18">
        <v>973275</v>
      </c>
      <c r="N16" s="18">
        <v>2066057</v>
      </c>
      <c r="O16" s="18">
        <v>2513877</v>
      </c>
      <c r="P16" s="18">
        <v>5767121</v>
      </c>
      <c r="Q16" s="15">
        <f t="shared" si="2"/>
        <v>0.94434004474272926</v>
      </c>
      <c r="R16" s="15">
        <f t="shared" si="5"/>
        <v>0.69646614680034657</v>
      </c>
      <c r="S16" s="15">
        <f t="shared" si="6"/>
        <v>0.43221786047494148</v>
      </c>
      <c r="T16" s="15">
        <f t="shared" si="7"/>
        <v>0.48056304744291184</v>
      </c>
      <c r="U16" s="15">
        <f t="shared" si="8"/>
        <v>0.42021541516037553</v>
      </c>
      <c r="V16" s="15">
        <f t="shared" si="9"/>
        <v>0.34046216262768625</v>
      </c>
      <c r="W16" s="15">
        <f t="shared" si="10"/>
        <v>0.39855380180162686</v>
      </c>
    </row>
    <row r="17" spans="2:23" x14ac:dyDescent="0.25">
      <c r="B17" s="14" t="s">
        <v>3</v>
      </c>
      <c r="C17" s="11">
        <v>919460</v>
      </c>
      <c r="D17" s="11">
        <v>1429166</v>
      </c>
      <c r="E17" s="11">
        <v>2991571</v>
      </c>
      <c r="F17" s="11">
        <v>16127818</v>
      </c>
      <c r="G17" s="11">
        <v>17769246</v>
      </c>
      <c r="H17" s="11">
        <v>47608534</v>
      </c>
      <c r="I17" s="9">
        <v>86845795</v>
      </c>
      <c r="J17" s="18">
        <v>1525131</v>
      </c>
      <c r="K17" s="18">
        <v>3603986</v>
      </c>
      <c r="L17" s="18">
        <v>6856249</v>
      </c>
      <c r="M17" s="18">
        <v>35598187</v>
      </c>
      <c r="N17" s="18">
        <v>40226684</v>
      </c>
      <c r="O17" s="18">
        <v>105477988</v>
      </c>
      <c r="P17" s="18">
        <v>193288225</v>
      </c>
      <c r="Q17" s="15">
        <f t="shared" si="2"/>
        <v>0.60287280240189201</v>
      </c>
      <c r="R17" s="15">
        <f t="shared" si="5"/>
        <v>0.39655148493917569</v>
      </c>
      <c r="S17" s="15">
        <f t="shared" si="6"/>
        <v>0.43632764796027684</v>
      </c>
      <c r="T17" s="15">
        <f t="shared" si="7"/>
        <v>0.45305166805264552</v>
      </c>
      <c r="U17" s="15">
        <f t="shared" si="8"/>
        <v>0.44172783419085698</v>
      </c>
      <c r="V17" s="15">
        <f t="shared" si="9"/>
        <v>0.45135989890137079</v>
      </c>
      <c r="W17" s="15">
        <f t="shared" si="10"/>
        <v>0.44930721982676392</v>
      </c>
    </row>
    <row r="18" spans="2:23" x14ac:dyDescent="0.25">
      <c r="B18" s="14" t="s">
        <v>16</v>
      </c>
      <c r="C18" s="11">
        <v>312</v>
      </c>
      <c r="D18" s="11">
        <v>134677</v>
      </c>
      <c r="E18" s="11">
        <v>243574</v>
      </c>
      <c r="F18" s="11">
        <v>1036699</v>
      </c>
      <c r="G18" s="11">
        <v>4033771</v>
      </c>
      <c r="H18" s="11">
        <v>14102529</v>
      </c>
      <c r="I18" s="9">
        <v>19551562</v>
      </c>
      <c r="J18" s="18">
        <v>557</v>
      </c>
      <c r="K18" s="18">
        <v>219381</v>
      </c>
      <c r="L18" s="18">
        <v>310408</v>
      </c>
      <c r="M18" s="18">
        <v>1687496</v>
      </c>
      <c r="N18" s="18">
        <v>7476016</v>
      </c>
      <c r="O18" s="18">
        <v>34320977</v>
      </c>
      <c r="P18" s="18">
        <v>44014835</v>
      </c>
      <c r="Q18" s="15">
        <f t="shared" si="2"/>
        <v>0.56014362657091565</v>
      </c>
      <c r="R18" s="15">
        <f t="shared" si="5"/>
        <v>0.61389546040906007</v>
      </c>
      <c r="S18" s="15">
        <f t="shared" si="6"/>
        <v>0.78468982758176331</v>
      </c>
      <c r="T18" s="15">
        <f t="shared" si="7"/>
        <v>0.6143416043652844</v>
      </c>
      <c r="U18" s="15">
        <f t="shared" si="8"/>
        <v>0.53956157932246263</v>
      </c>
      <c r="V18" s="15">
        <f t="shared" si="9"/>
        <v>0.41090115237686853</v>
      </c>
      <c r="W18" s="15">
        <f t="shared" si="10"/>
        <v>0.44420391443021429</v>
      </c>
    </row>
    <row r="19" spans="2:23" x14ac:dyDescent="0.25">
      <c r="B19" s="14" t="s">
        <v>17</v>
      </c>
      <c r="C19" s="11">
        <v>171401</v>
      </c>
      <c r="D19" s="11">
        <v>495892</v>
      </c>
      <c r="E19" s="11">
        <v>2317178</v>
      </c>
      <c r="F19" s="11">
        <v>10072947</v>
      </c>
      <c r="G19" s="11">
        <v>10203607</v>
      </c>
      <c r="H19" s="11">
        <v>22641948</v>
      </c>
      <c r="I19" s="9">
        <v>45902973</v>
      </c>
      <c r="J19" s="18">
        <v>186687</v>
      </c>
      <c r="K19" s="18">
        <v>764007</v>
      </c>
      <c r="L19" s="18">
        <v>5881386</v>
      </c>
      <c r="M19" s="18">
        <v>21675457</v>
      </c>
      <c r="N19" s="18">
        <v>19706484</v>
      </c>
      <c r="O19" s="18">
        <v>44977542</v>
      </c>
      <c r="P19" s="18">
        <v>93191563</v>
      </c>
      <c r="Q19" s="15">
        <f t="shared" si="2"/>
        <v>0.91811963339707636</v>
      </c>
      <c r="R19" s="15">
        <f t="shared" si="5"/>
        <v>0.64906735147714612</v>
      </c>
      <c r="S19" s="15">
        <f t="shared" si="6"/>
        <v>0.39398502325812318</v>
      </c>
      <c r="T19" s="15">
        <f t="shared" si="7"/>
        <v>0.46471670701106788</v>
      </c>
      <c r="U19" s="15">
        <f t="shared" si="8"/>
        <v>0.51777917359585812</v>
      </c>
      <c r="V19" s="15">
        <f t="shared" si="9"/>
        <v>0.5034056329712282</v>
      </c>
      <c r="W19" s="15">
        <f t="shared" si="10"/>
        <v>0.49256575941322073</v>
      </c>
    </row>
    <row r="20" spans="2:23" x14ac:dyDescent="0.25">
      <c r="B20" s="14" t="s">
        <v>18</v>
      </c>
      <c r="C20" s="11">
        <v>0</v>
      </c>
      <c r="D20" s="11">
        <v>0</v>
      </c>
      <c r="E20" s="11">
        <v>859717</v>
      </c>
      <c r="F20" s="11">
        <v>4501574</v>
      </c>
      <c r="G20" s="11">
        <v>3676946</v>
      </c>
      <c r="H20" s="11">
        <v>5381961</v>
      </c>
      <c r="I20" s="9">
        <v>14420198</v>
      </c>
      <c r="J20" s="18"/>
      <c r="K20" s="18">
        <v>26</v>
      </c>
      <c r="L20" s="18">
        <v>1265067</v>
      </c>
      <c r="M20" s="18">
        <v>9230021</v>
      </c>
      <c r="N20" s="18">
        <v>10449561</v>
      </c>
      <c r="O20" s="18">
        <v>14605655</v>
      </c>
      <c r="P20" s="18">
        <v>35550330</v>
      </c>
      <c r="Q20" s="15"/>
      <c r="R20" s="15">
        <f t="shared" si="5"/>
        <v>0</v>
      </c>
      <c r="S20" s="15">
        <f t="shared" si="6"/>
        <v>0.67958218813707105</v>
      </c>
      <c r="T20" s="15">
        <f t="shared" si="7"/>
        <v>0.48771004963043962</v>
      </c>
      <c r="U20" s="15">
        <f t="shared" si="8"/>
        <v>0.35187564338827249</v>
      </c>
      <c r="V20" s="15">
        <f t="shared" si="9"/>
        <v>0.36848474101298434</v>
      </c>
      <c r="W20" s="15">
        <f t="shared" si="10"/>
        <v>0.4056276833435864</v>
      </c>
    </row>
    <row r="21" spans="2:23" x14ac:dyDescent="0.25">
      <c r="B21" s="13" t="s">
        <v>4</v>
      </c>
      <c r="C21" s="8">
        <f>SUM(C22:C24)</f>
        <v>0</v>
      </c>
      <c r="D21" s="8">
        <f t="shared" ref="D21:G21" si="13">SUM(D22:D24)</f>
        <v>1522</v>
      </c>
      <c r="E21" s="8">
        <f t="shared" si="13"/>
        <v>199265</v>
      </c>
      <c r="F21" s="8">
        <f t="shared" si="13"/>
        <v>1369377</v>
      </c>
      <c r="G21" s="8">
        <f t="shared" si="13"/>
        <v>290384</v>
      </c>
      <c r="H21" s="8">
        <f>SUM(H22:H24)</f>
        <v>270366</v>
      </c>
      <c r="I21" s="8">
        <f t="shared" si="1"/>
        <v>2130914</v>
      </c>
      <c r="J21" s="17"/>
      <c r="K21" s="17">
        <v>1635</v>
      </c>
      <c r="L21" s="17">
        <v>224348</v>
      </c>
      <c r="M21" s="17">
        <v>1720612</v>
      </c>
      <c r="N21" s="17">
        <v>471087</v>
      </c>
      <c r="O21" s="17">
        <v>549204</v>
      </c>
      <c r="P21" s="17">
        <v>2966886</v>
      </c>
      <c r="Q21" s="15"/>
      <c r="R21" s="15">
        <f t="shared" si="5"/>
        <v>0.93088685015290518</v>
      </c>
      <c r="S21" s="15">
        <f t="shared" si="6"/>
        <v>0.88819601690231242</v>
      </c>
      <c r="T21" s="15">
        <f t="shared" si="7"/>
        <v>0.79586623829195657</v>
      </c>
      <c r="U21" s="15">
        <f t="shared" si="8"/>
        <v>0.61641267961119706</v>
      </c>
      <c r="V21" s="15">
        <f t="shared" si="9"/>
        <v>0.49228701903117966</v>
      </c>
      <c r="W21" s="15">
        <f t="shared" si="10"/>
        <v>0.71823251719142567</v>
      </c>
    </row>
    <row r="22" spans="2:23" x14ac:dyDescent="0.25">
      <c r="B22" s="14" t="s">
        <v>19</v>
      </c>
      <c r="D22" s="11">
        <v>1522</v>
      </c>
      <c r="E22" s="11">
        <v>199265</v>
      </c>
      <c r="F22" s="11">
        <v>1369377</v>
      </c>
      <c r="G22" s="11">
        <v>290384</v>
      </c>
      <c r="H22" s="11">
        <v>270366</v>
      </c>
      <c r="I22" s="9">
        <f>SUM(C22:H22)</f>
        <v>2130914</v>
      </c>
      <c r="J22" s="18"/>
      <c r="K22" s="18">
        <v>1635</v>
      </c>
      <c r="L22" s="18">
        <v>224348</v>
      </c>
      <c r="M22" s="18">
        <v>1720599</v>
      </c>
      <c r="N22" s="18">
        <v>471073</v>
      </c>
      <c r="O22" s="18">
        <v>542627</v>
      </c>
      <c r="P22" s="18">
        <v>2960282</v>
      </c>
      <c r="Q22" s="15"/>
      <c r="R22" s="15">
        <f t="shared" si="5"/>
        <v>0.93088685015290518</v>
      </c>
      <c r="S22" s="15">
        <f t="shared" si="6"/>
        <v>0.88819601690231242</v>
      </c>
      <c r="T22" s="15">
        <f t="shared" si="7"/>
        <v>0.79587225146591389</v>
      </c>
      <c r="U22" s="15">
        <f t="shared" si="8"/>
        <v>0.61643099901713749</v>
      </c>
      <c r="V22" s="15">
        <f t="shared" si="9"/>
        <v>0.49825386499381713</v>
      </c>
      <c r="W22" s="15">
        <f t="shared" si="10"/>
        <v>0.71983479952247797</v>
      </c>
    </row>
    <row r="23" spans="2:23" x14ac:dyDescent="0.25">
      <c r="B23" s="14" t="s">
        <v>20</v>
      </c>
      <c r="C23" s="9"/>
      <c r="D23" s="9"/>
      <c r="E23" s="9"/>
      <c r="F23" s="9"/>
      <c r="G23" s="9"/>
      <c r="H23" s="9"/>
      <c r="I23" s="9">
        <f t="shared" si="1"/>
        <v>0</v>
      </c>
      <c r="J23" s="18"/>
      <c r="K23" s="18"/>
      <c r="L23" s="18"/>
      <c r="M23" s="18"/>
      <c r="N23" s="18"/>
      <c r="O23" s="18">
        <v>137</v>
      </c>
      <c r="P23" s="18">
        <v>137</v>
      </c>
      <c r="Q23" s="15"/>
      <c r="R23" s="15"/>
      <c r="S23" s="15"/>
      <c r="T23" s="15"/>
      <c r="U23" s="15"/>
      <c r="V23" s="15">
        <f t="shared" si="9"/>
        <v>0</v>
      </c>
      <c r="W23" s="15">
        <f t="shared" si="10"/>
        <v>0</v>
      </c>
    </row>
    <row r="24" spans="2:23" x14ac:dyDescent="0.25">
      <c r="B24" s="14" t="s">
        <v>21</v>
      </c>
      <c r="C24" s="9"/>
      <c r="D24" s="9"/>
      <c r="E24" s="9"/>
      <c r="F24" s="11"/>
      <c r="G24" s="11"/>
      <c r="I24" s="9">
        <f t="shared" si="1"/>
        <v>0</v>
      </c>
      <c r="J24" s="18"/>
      <c r="K24" s="18"/>
      <c r="L24" s="18"/>
      <c r="M24" s="18">
        <v>13</v>
      </c>
      <c r="N24" s="18">
        <v>14</v>
      </c>
      <c r="O24" s="18">
        <v>6440</v>
      </c>
      <c r="P24" s="18">
        <v>6467</v>
      </c>
      <c r="Q24" s="15"/>
      <c r="R24" s="15"/>
      <c r="S24" s="15"/>
      <c r="T24" s="15">
        <f t="shared" si="7"/>
        <v>0</v>
      </c>
      <c r="U24" s="15">
        <f t="shared" si="8"/>
        <v>0</v>
      </c>
      <c r="V24" s="15">
        <f t="shared" si="9"/>
        <v>0</v>
      </c>
      <c r="W24" s="15">
        <f t="shared" si="10"/>
        <v>0</v>
      </c>
    </row>
    <row r="25" spans="2:23" x14ac:dyDescent="0.25">
      <c r="B25"/>
      <c r="C25"/>
      <c r="D25"/>
      <c r="E25"/>
      <c r="H25"/>
      <c r="I25"/>
      <c r="J25"/>
      <c r="L25"/>
    </row>
    <row r="26" spans="2:23" x14ac:dyDescent="0.25">
      <c r="B26"/>
      <c r="C26"/>
      <c r="D26"/>
      <c r="E26"/>
      <c r="H26"/>
      <c r="I26"/>
      <c r="J26"/>
      <c r="L26"/>
    </row>
    <row r="27" spans="2:23" x14ac:dyDescent="0.25">
      <c r="B27"/>
      <c r="C27"/>
      <c r="D27"/>
      <c r="E27"/>
      <c r="H27"/>
      <c r="I27"/>
      <c r="J27"/>
      <c r="L27"/>
    </row>
  </sheetData>
  <mergeCells count="2">
    <mergeCell ref="C2:I2"/>
    <mergeCell ref="J2:P2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2.85546875" customWidth="1"/>
    <col min="2" max="2" width="25" bestFit="1" customWidth="1"/>
    <col min="3" max="4" width="10.5703125" bestFit="1" customWidth="1"/>
    <col min="5" max="7" width="11.5703125" bestFit="1" customWidth="1"/>
    <col min="8" max="9" width="12.5703125" bestFit="1" customWidth="1"/>
    <col min="10" max="10" width="10.5703125" bestFit="1" customWidth="1"/>
    <col min="11" max="12" width="11.5703125" bestFit="1" customWidth="1"/>
    <col min="13" max="16" width="12.5703125" bestFit="1" customWidth="1"/>
    <col min="23" max="23" width="12.28515625" bestFit="1" customWidth="1"/>
    <col min="30" max="30" width="12.28515625" bestFit="1" customWidth="1"/>
  </cols>
  <sheetData>
    <row r="2" spans="2:24" x14ac:dyDescent="0.25">
      <c r="B2" s="66">
        <v>2000</v>
      </c>
      <c r="C2" s="66"/>
      <c r="D2" s="66"/>
      <c r="E2" s="66"/>
      <c r="F2" s="66"/>
      <c r="G2" s="66"/>
      <c r="H2" s="66"/>
      <c r="I2" s="21"/>
      <c r="J2" s="67">
        <v>2012</v>
      </c>
      <c r="K2" s="67"/>
      <c r="L2" s="67"/>
      <c r="M2" s="67"/>
      <c r="N2" s="67"/>
      <c r="O2" s="67"/>
      <c r="P2" s="67"/>
      <c r="Q2" s="68" t="s">
        <v>38</v>
      </c>
      <c r="R2" s="69"/>
      <c r="S2" s="69"/>
      <c r="T2" s="69"/>
      <c r="U2" s="69"/>
      <c r="V2" s="69"/>
      <c r="W2" s="70"/>
    </row>
    <row r="3" spans="2:24" x14ac:dyDescent="0.25">
      <c r="B3" s="3"/>
      <c r="C3" s="64" t="s">
        <v>29</v>
      </c>
      <c r="D3" s="64"/>
      <c r="E3" s="64"/>
      <c r="F3" s="64"/>
      <c r="G3" s="64"/>
      <c r="H3" s="64"/>
      <c r="I3" s="64"/>
      <c r="J3" s="65" t="s">
        <v>29</v>
      </c>
      <c r="K3" s="65"/>
      <c r="L3" s="65"/>
      <c r="M3" s="65"/>
      <c r="N3" s="65"/>
      <c r="O3" s="65"/>
      <c r="P3" s="65"/>
      <c r="Q3" s="71" t="s">
        <v>29</v>
      </c>
      <c r="R3" s="72"/>
      <c r="S3" s="72"/>
      <c r="T3" s="72"/>
      <c r="U3" s="72"/>
      <c r="V3" s="72"/>
      <c r="W3" s="73"/>
    </row>
    <row r="4" spans="2:24" x14ac:dyDescent="0.25">
      <c r="B4" s="3" t="s">
        <v>0</v>
      </c>
      <c r="C4" s="3" t="s">
        <v>22</v>
      </c>
      <c r="D4" s="10" t="s">
        <v>23</v>
      </c>
      <c r="E4" s="10" t="s">
        <v>24</v>
      </c>
      <c r="F4" s="10" t="s">
        <v>25</v>
      </c>
      <c r="G4" s="10" t="s">
        <v>26</v>
      </c>
      <c r="H4" s="10" t="s">
        <v>27</v>
      </c>
      <c r="I4" s="10" t="s">
        <v>28</v>
      </c>
      <c r="J4" s="19" t="s">
        <v>22</v>
      </c>
      <c r="K4" s="19" t="s">
        <v>23</v>
      </c>
      <c r="L4" s="19" t="s">
        <v>24</v>
      </c>
      <c r="M4" s="19" t="s">
        <v>25</v>
      </c>
      <c r="N4" s="19" t="s">
        <v>26</v>
      </c>
      <c r="O4" s="19" t="s">
        <v>27</v>
      </c>
      <c r="P4" s="19" t="s">
        <v>28</v>
      </c>
      <c r="Q4" s="37" t="s">
        <v>22</v>
      </c>
      <c r="R4" s="22" t="s">
        <v>23</v>
      </c>
      <c r="S4" s="22" t="s">
        <v>24</v>
      </c>
      <c r="T4" s="22" t="s">
        <v>25</v>
      </c>
      <c r="U4" s="22" t="s">
        <v>26</v>
      </c>
      <c r="V4" s="22" t="s">
        <v>27</v>
      </c>
      <c r="W4" s="38" t="s">
        <v>28</v>
      </c>
    </row>
    <row r="5" spans="2:24" x14ac:dyDescent="0.25">
      <c r="B5" s="12" t="s">
        <v>5</v>
      </c>
      <c r="C5" s="7">
        <f>'2000 rural vulnerability'!C4</f>
        <v>2755838</v>
      </c>
      <c r="D5" s="7">
        <f>'2000 rural vulnerability'!D4</f>
        <v>3758454</v>
      </c>
      <c r="E5" s="7">
        <f>'2000 rural vulnerability'!E4</f>
        <v>12658655</v>
      </c>
      <c r="F5" s="7">
        <f>'2000 rural vulnerability'!F4</f>
        <v>48926304</v>
      </c>
      <c r="G5" s="7">
        <f>'2000 rural vulnerability'!G4</f>
        <v>42884228</v>
      </c>
      <c r="H5" s="7">
        <f>'2000 rural vulnerability'!H4</f>
        <v>98417426</v>
      </c>
      <c r="I5" s="7">
        <f>'2000 rural vulnerability'!I4</f>
        <v>209400905</v>
      </c>
      <c r="J5" s="7">
        <f>'2012 rural vulnerability'!C4</f>
        <v>1405051</v>
      </c>
      <c r="K5" s="7">
        <f>'2012 rural vulnerability'!D4</f>
        <v>3497524</v>
      </c>
      <c r="L5" s="7">
        <f>'2012 rural vulnerability'!E4</f>
        <v>15473351</v>
      </c>
      <c r="M5" s="7">
        <f>'2012 rural vulnerability'!F4</f>
        <v>70163800</v>
      </c>
      <c r="N5" s="7">
        <f>'2012 rural vulnerability'!G4</f>
        <v>61073247</v>
      </c>
      <c r="O5" s="7">
        <f>'2012 rural vulnerability'!H4</f>
        <v>122659031</v>
      </c>
      <c r="P5" s="7">
        <f>'2012 rural vulnerability'!I4</f>
        <v>274272004</v>
      </c>
      <c r="Q5" s="86">
        <f t="shared" ref="Q5:Q20" si="0">(J5-C5)/C5</f>
        <v>-0.49015471881874045</v>
      </c>
      <c r="R5" s="12">
        <f t="shared" ref="R5:R23" si="1">(K5-D5)/D5</f>
        <v>-6.9424822014583651E-2</v>
      </c>
      <c r="S5" s="12">
        <f t="shared" ref="S5:S23" si="2">(L5-E5)/E5</f>
        <v>0.22235348068179439</v>
      </c>
      <c r="T5" s="12">
        <f t="shared" ref="T5:T23" si="3">(M5-F5)/F5</f>
        <v>0.43407112869183823</v>
      </c>
      <c r="U5" s="12">
        <f t="shared" ref="U5:U23" si="4">(N5-G5)/G5</f>
        <v>0.42414239099745482</v>
      </c>
      <c r="V5" s="12">
        <f t="shared" ref="V5:V23" si="5">(O5-H5)/H5</f>
        <v>0.24631415375565704</v>
      </c>
      <c r="W5" s="87">
        <f t="shared" ref="W5:W8" si="6">(P5-I5)/I5</f>
        <v>0.30979378527518781</v>
      </c>
      <c r="X5" s="88"/>
    </row>
    <row r="6" spans="2:24" x14ac:dyDescent="0.25">
      <c r="B6" s="13" t="s">
        <v>6</v>
      </c>
      <c r="C6" s="8">
        <f>'2000 rural vulnerability'!C5</f>
        <v>927</v>
      </c>
      <c r="D6" s="8">
        <f>'2000 rural vulnerability'!D5</f>
        <v>139282</v>
      </c>
      <c r="E6" s="8">
        <f>'2000 rural vulnerability'!E5</f>
        <v>4452240</v>
      </c>
      <c r="F6" s="8">
        <f>'2000 rural vulnerability'!F5</f>
        <v>21183428</v>
      </c>
      <c r="G6" s="8">
        <f>'2000 rural vulnerability'!G5</f>
        <v>14272749</v>
      </c>
      <c r="H6" s="8">
        <f>'2000 rural vulnerability'!H5</f>
        <v>13997018</v>
      </c>
      <c r="I6" s="8">
        <f>'2000 rural vulnerability'!I5</f>
        <v>54045644</v>
      </c>
      <c r="J6" s="8">
        <f>'2012 rural vulnerability'!C5</f>
        <v>641</v>
      </c>
      <c r="K6" s="8">
        <f>'2012 rural vulnerability'!D5</f>
        <v>170338</v>
      </c>
      <c r="L6" s="8">
        <f>'2012 rural vulnerability'!E5</f>
        <v>5576225</v>
      </c>
      <c r="M6" s="8">
        <f>'2012 rural vulnerability'!F5</f>
        <v>30860803</v>
      </c>
      <c r="N6" s="8">
        <f>'2012 rural vulnerability'!G5</f>
        <v>20295458</v>
      </c>
      <c r="O6" s="8">
        <f>'2012 rural vulnerability'!H5</f>
        <v>21403000</v>
      </c>
      <c r="P6" s="8">
        <f>'2012 rural vulnerability'!I5</f>
        <v>78306465</v>
      </c>
      <c r="Q6" s="85">
        <f t="shared" si="0"/>
        <v>-0.30852211434735705</v>
      </c>
      <c r="R6" s="13">
        <f t="shared" si="1"/>
        <v>0.22297209976881435</v>
      </c>
      <c r="S6" s="13">
        <f t="shared" si="2"/>
        <v>0.25245382099796954</v>
      </c>
      <c r="T6" s="13">
        <f t="shared" si="3"/>
        <v>0.45683706149920589</v>
      </c>
      <c r="U6" s="13">
        <f t="shared" si="4"/>
        <v>0.42197259967228457</v>
      </c>
      <c r="V6" s="13">
        <f t="shared" si="5"/>
        <v>0.5291114150171129</v>
      </c>
      <c r="W6" s="44">
        <f t="shared" si="6"/>
        <v>0.44889503028218147</v>
      </c>
      <c r="X6" s="88"/>
    </row>
    <row r="7" spans="2:24" x14ac:dyDescent="0.25">
      <c r="B7" s="14" t="s">
        <v>7</v>
      </c>
      <c r="C7" s="11">
        <f>'2000 rural vulnerability'!C6</f>
        <v>761</v>
      </c>
      <c r="D7" s="11">
        <f>'2000 rural vulnerability'!D6</f>
        <v>137342</v>
      </c>
      <c r="E7" s="11">
        <f>'2000 rural vulnerability'!E6</f>
        <v>4176583</v>
      </c>
      <c r="F7" s="11">
        <f>'2000 rural vulnerability'!F6</f>
        <v>17708811</v>
      </c>
      <c r="G7" s="11">
        <f>'2000 rural vulnerability'!G6</f>
        <v>9577874</v>
      </c>
      <c r="H7" s="11">
        <f>'2000 rural vulnerability'!H6</f>
        <v>5258093</v>
      </c>
      <c r="I7" s="9">
        <f>'2000 rural vulnerability'!I6</f>
        <v>36859464</v>
      </c>
      <c r="J7" s="11">
        <f>'2012 rural vulnerability'!C6</f>
        <v>521</v>
      </c>
      <c r="K7" s="11">
        <f>'2012 rural vulnerability'!D6</f>
        <v>166108</v>
      </c>
      <c r="L7" s="11">
        <f>'2012 rural vulnerability'!E6</f>
        <v>5378602</v>
      </c>
      <c r="M7" s="11">
        <f>'2012 rural vulnerability'!F6</f>
        <v>25709364</v>
      </c>
      <c r="N7" s="11">
        <f>'2012 rural vulnerability'!G6</f>
        <v>13986618</v>
      </c>
      <c r="O7" s="11">
        <f>'2012 rural vulnerability'!H6</f>
        <v>7619440</v>
      </c>
      <c r="P7" s="9">
        <f>'2012 rural vulnerability'!I6</f>
        <v>52860653</v>
      </c>
      <c r="Q7" s="84">
        <f t="shared" si="0"/>
        <v>-0.31537450722733246</v>
      </c>
      <c r="R7" s="14">
        <f t="shared" si="1"/>
        <v>0.20944794745962633</v>
      </c>
      <c r="S7" s="14">
        <f t="shared" si="2"/>
        <v>0.2877996199285397</v>
      </c>
      <c r="T7" s="14">
        <f t="shared" si="3"/>
        <v>0.45178374764968693</v>
      </c>
      <c r="U7" s="14">
        <f t="shared" si="4"/>
        <v>0.46030507396526621</v>
      </c>
      <c r="V7" s="14">
        <f t="shared" si="5"/>
        <v>0.44908810095218932</v>
      </c>
      <c r="W7" s="45">
        <f t="shared" si="6"/>
        <v>0.43411344777015748</v>
      </c>
      <c r="X7" s="88"/>
    </row>
    <row r="8" spans="2:24" x14ac:dyDescent="0.25">
      <c r="B8" s="14" t="s">
        <v>8</v>
      </c>
      <c r="C8" s="11">
        <f>'2000 rural vulnerability'!C7</f>
        <v>166</v>
      </c>
      <c r="D8" s="11">
        <f>'2000 rural vulnerability'!D7</f>
        <v>1940</v>
      </c>
      <c r="E8" s="11">
        <f>'2000 rural vulnerability'!E7</f>
        <v>230052</v>
      </c>
      <c r="F8" s="11">
        <f>'2000 rural vulnerability'!F7</f>
        <v>2767120</v>
      </c>
      <c r="G8" s="11">
        <f>'2000 rural vulnerability'!G7</f>
        <v>2875478</v>
      </c>
      <c r="H8" s="11">
        <f>'2000 rural vulnerability'!H7</f>
        <v>3331453</v>
      </c>
      <c r="I8" s="9">
        <f>'2000 rural vulnerability'!I7</f>
        <v>9206209</v>
      </c>
      <c r="J8" s="11">
        <f>'2012 rural vulnerability'!C7</f>
        <v>120</v>
      </c>
      <c r="K8" s="11">
        <f>'2012 rural vulnerability'!D7</f>
        <v>4230</v>
      </c>
      <c r="L8" s="11">
        <f>'2012 rural vulnerability'!E7</f>
        <v>147283</v>
      </c>
      <c r="M8" s="11">
        <f>'2012 rural vulnerability'!F7</f>
        <v>4221515</v>
      </c>
      <c r="N8" s="11">
        <f>'2012 rural vulnerability'!G7</f>
        <v>3749224</v>
      </c>
      <c r="O8" s="11">
        <f>'2012 rural vulnerability'!H7</f>
        <v>4591026</v>
      </c>
      <c r="P8" s="9">
        <f>'2012 rural vulnerability'!I7</f>
        <v>12713398</v>
      </c>
      <c r="Q8" s="84">
        <f t="shared" si="0"/>
        <v>-0.27710843373493976</v>
      </c>
      <c r="R8" s="14">
        <f t="shared" si="1"/>
        <v>1.1804123711340206</v>
      </c>
      <c r="S8" s="14">
        <f t="shared" si="2"/>
        <v>-0.3597838749500113</v>
      </c>
      <c r="T8" s="14">
        <f t="shared" si="3"/>
        <v>0.52559881754314952</v>
      </c>
      <c r="U8" s="14">
        <f t="shared" si="4"/>
        <v>0.30386113195788667</v>
      </c>
      <c r="V8" s="14">
        <f t="shared" si="5"/>
        <v>0.37808517784882451</v>
      </c>
      <c r="W8" s="45">
        <f t="shared" si="6"/>
        <v>0.38095908967523984</v>
      </c>
      <c r="X8" s="88"/>
    </row>
    <row r="9" spans="2:24" x14ac:dyDescent="0.25">
      <c r="B9" s="14" t="s">
        <v>9</v>
      </c>
      <c r="C9" s="9">
        <f>'2000 rural vulnerability'!C8</f>
        <v>0</v>
      </c>
      <c r="D9" s="11">
        <f>'2000 rural vulnerability'!D8</f>
        <v>0</v>
      </c>
      <c r="E9" s="11">
        <f>'2000 rural vulnerability'!E8</f>
        <v>2634</v>
      </c>
      <c r="F9" s="11">
        <f>'2000 rural vulnerability'!F8</f>
        <v>306261</v>
      </c>
      <c r="G9" s="11">
        <f>'2000 rural vulnerability'!G8</f>
        <v>715270</v>
      </c>
      <c r="H9" s="11">
        <f>'2000 rural vulnerability'!H8</f>
        <v>1990923</v>
      </c>
      <c r="I9" s="9">
        <f>'2000 rural vulnerability'!I8</f>
        <v>3015088</v>
      </c>
      <c r="J9" s="9">
        <f>'2012 rural vulnerability'!C8</f>
        <v>0</v>
      </c>
      <c r="K9" s="11">
        <f>'2012 rural vulnerability'!D8</f>
        <v>0</v>
      </c>
      <c r="L9" s="11">
        <f>'2012 rural vulnerability'!E8</f>
        <v>3474</v>
      </c>
      <c r="M9" s="11">
        <f>'2012 rural vulnerability'!F8</f>
        <v>299550</v>
      </c>
      <c r="N9" s="11">
        <f>'2012 rural vulnerability'!G8</f>
        <v>1079433</v>
      </c>
      <c r="O9" s="11">
        <f>'2012 rural vulnerability'!H8</f>
        <v>4099024</v>
      </c>
      <c r="P9" s="9">
        <f>'2012 rural vulnerability'!I8</f>
        <v>5481481</v>
      </c>
      <c r="Q9" s="84"/>
      <c r="R9" s="14"/>
      <c r="S9" s="14">
        <f t="shared" si="2"/>
        <v>0.31890660592255127</v>
      </c>
      <c r="T9" s="14">
        <f t="shared" si="3"/>
        <v>-2.1912682319981978E-2</v>
      </c>
      <c r="U9" s="14">
        <f t="shared" si="4"/>
        <v>0.50912662351279936</v>
      </c>
      <c r="V9" s="14">
        <f t="shared" si="5"/>
        <v>1.0588561184937841</v>
      </c>
      <c r="W9" s="45">
        <f t="shared" ref="W9:W23" si="7">(P9-I9)/I9</f>
        <v>0.81801692023582728</v>
      </c>
      <c r="X9" s="88"/>
    </row>
    <row r="10" spans="2:24" x14ac:dyDescent="0.25">
      <c r="B10" s="14" t="s">
        <v>10</v>
      </c>
      <c r="C10" s="9">
        <f>'2000 rural vulnerability'!C9</f>
        <v>0</v>
      </c>
      <c r="D10" s="9">
        <f>'2000 rural vulnerability'!D9</f>
        <v>0</v>
      </c>
      <c r="E10" s="11">
        <f>'2000 rural vulnerability'!E9</f>
        <v>42971</v>
      </c>
      <c r="F10" s="11">
        <f>'2000 rural vulnerability'!F9</f>
        <v>384220</v>
      </c>
      <c r="G10" s="11">
        <f>'2000 rural vulnerability'!G9</f>
        <v>923050</v>
      </c>
      <c r="H10" s="11">
        <f>'2000 rural vulnerability'!H9</f>
        <v>1112509</v>
      </c>
      <c r="I10" s="9">
        <f>'2000 rural vulnerability'!I9</f>
        <v>2462750</v>
      </c>
      <c r="J10" s="9">
        <f>'2012 rural vulnerability'!C9</f>
        <v>0</v>
      </c>
      <c r="K10" s="9">
        <f>'2012 rural vulnerability'!D9</f>
        <v>0</v>
      </c>
      <c r="L10" s="11">
        <f>'2012 rural vulnerability'!E9</f>
        <v>46866</v>
      </c>
      <c r="M10" s="11">
        <f>'2012 rural vulnerability'!F9</f>
        <v>588751</v>
      </c>
      <c r="N10" s="11">
        <f>'2012 rural vulnerability'!G9</f>
        <v>1205663</v>
      </c>
      <c r="O10" s="11">
        <f>'2012 rural vulnerability'!H9</f>
        <v>1798514</v>
      </c>
      <c r="P10" s="9">
        <f>'2012 rural vulnerability'!I9</f>
        <v>3639794</v>
      </c>
      <c r="Q10" s="84"/>
      <c r="R10" s="14"/>
      <c r="S10" s="14">
        <f t="shared" si="2"/>
        <v>9.0642526354983599E-2</v>
      </c>
      <c r="T10" s="14">
        <f t="shared" si="3"/>
        <v>0.53232783301233666</v>
      </c>
      <c r="U10" s="14">
        <f t="shared" si="4"/>
        <v>0.30617301337955688</v>
      </c>
      <c r="V10" s="14">
        <f t="shared" si="5"/>
        <v>0.6166287194081127</v>
      </c>
      <c r="W10" s="45">
        <f t="shared" si="7"/>
        <v>0.4779388894528474</v>
      </c>
      <c r="X10" s="88"/>
    </row>
    <row r="11" spans="2:24" x14ac:dyDescent="0.25">
      <c r="B11" s="14" t="s">
        <v>11</v>
      </c>
      <c r="C11" s="9">
        <f>'2000 rural vulnerability'!C10</f>
        <v>0</v>
      </c>
      <c r="D11" s="9">
        <f>'2000 rural vulnerability'!D10</f>
        <v>0</v>
      </c>
      <c r="E11" s="11">
        <f>'2000 rural vulnerability'!E10</f>
        <v>0</v>
      </c>
      <c r="F11" s="11">
        <f>'2000 rural vulnerability'!F10</f>
        <v>17016</v>
      </c>
      <c r="G11" s="11">
        <f>'2000 rural vulnerability'!G10</f>
        <v>181077</v>
      </c>
      <c r="H11" s="11">
        <f>'2000 rural vulnerability'!H10</f>
        <v>2304040</v>
      </c>
      <c r="I11" s="9">
        <f>'2000 rural vulnerability'!I10</f>
        <v>2502133</v>
      </c>
      <c r="J11" s="9">
        <f>'2012 rural vulnerability'!C10</f>
        <v>0</v>
      </c>
      <c r="K11" s="9">
        <f>'2012 rural vulnerability'!D10</f>
        <v>0</v>
      </c>
      <c r="L11" s="11">
        <f>'2012 rural vulnerability'!E10</f>
        <v>0</v>
      </c>
      <c r="M11" s="11">
        <f>'2012 rural vulnerability'!F10</f>
        <v>41623</v>
      </c>
      <c r="N11" s="11">
        <f>'2012 rural vulnerability'!G10</f>
        <v>274520</v>
      </c>
      <c r="O11" s="11">
        <f>'2012 rural vulnerability'!H10</f>
        <v>3294996</v>
      </c>
      <c r="P11" s="9">
        <f>'2012 rural vulnerability'!I10</f>
        <v>3611139</v>
      </c>
      <c r="Q11" s="84"/>
      <c r="R11" s="14"/>
      <c r="S11" s="14"/>
      <c r="T11" s="14">
        <f t="shared" si="3"/>
        <v>1.4461095439586271</v>
      </c>
      <c r="U11" s="14">
        <f t="shared" si="4"/>
        <v>0.51604013762101208</v>
      </c>
      <c r="V11" s="14">
        <f t="shared" si="5"/>
        <v>0.43009496362910365</v>
      </c>
      <c r="W11" s="45">
        <f t="shared" si="7"/>
        <v>0.44322424107751268</v>
      </c>
      <c r="X11" s="88"/>
    </row>
    <row r="12" spans="2:24" x14ac:dyDescent="0.25">
      <c r="B12" s="13" t="s">
        <v>1</v>
      </c>
      <c r="C12" s="8">
        <f>'2000 rural vulnerability'!C11</f>
        <v>568069</v>
      </c>
      <c r="D12" s="8">
        <f>'2000 rural vulnerability'!D11</f>
        <v>1598439</v>
      </c>
      <c r="E12" s="8">
        <f>'2000 rural vulnerability'!E11</f>
        <v>2895202</v>
      </c>
      <c r="F12" s="8">
        <f>'2000 rural vulnerability'!F11</f>
        <v>4842510</v>
      </c>
      <c r="G12" s="8">
        <f>'2000 rural vulnerability'!G11</f>
        <v>3061199</v>
      </c>
      <c r="H12" s="8">
        <f>'2000 rural vulnerability'!H11</f>
        <v>7927734</v>
      </c>
      <c r="I12" s="8">
        <f>'2000 rural vulnerability'!I11</f>
        <v>20893153</v>
      </c>
      <c r="J12" s="8">
        <f>'2012 rural vulnerability'!C11</f>
        <v>302684</v>
      </c>
      <c r="K12" s="8">
        <f>'2012 rural vulnerability'!D11</f>
        <v>1243422</v>
      </c>
      <c r="L12" s="8">
        <f>'2012 rural vulnerability'!E11</f>
        <v>3212162</v>
      </c>
      <c r="M12" s="8">
        <f>'2012 rural vulnerability'!F11</f>
        <v>5726862</v>
      </c>
      <c r="N12" s="8">
        <f>'2012 rural vulnerability'!G11</f>
        <v>3935646</v>
      </c>
      <c r="O12" s="8">
        <f>'2012 rural vulnerability'!H11</f>
        <v>10394813</v>
      </c>
      <c r="P12" s="8">
        <f>'2012 rural vulnerability'!I11</f>
        <v>24815589</v>
      </c>
      <c r="Q12" s="85">
        <f t="shared" si="0"/>
        <v>-0.46717036134694906</v>
      </c>
      <c r="R12" s="13">
        <f t="shared" si="1"/>
        <v>-0.22210231356967641</v>
      </c>
      <c r="S12" s="13">
        <f t="shared" si="2"/>
        <v>0.10947768065924243</v>
      </c>
      <c r="T12" s="13">
        <f t="shared" si="3"/>
        <v>0.18262264817212562</v>
      </c>
      <c r="U12" s="13">
        <f t="shared" si="4"/>
        <v>0.2856550652211764</v>
      </c>
      <c r="V12" s="13">
        <f t="shared" si="5"/>
        <v>0.31119598614181554</v>
      </c>
      <c r="W12" s="44">
        <f t="shared" si="7"/>
        <v>0.18773786799914785</v>
      </c>
      <c r="X12" s="88"/>
    </row>
    <row r="13" spans="2:24" x14ac:dyDescent="0.25">
      <c r="B13" s="14" t="s">
        <v>12</v>
      </c>
      <c r="C13" s="9">
        <f>'2000 rural vulnerability'!C12</f>
        <v>0</v>
      </c>
      <c r="D13" s="9">
        <f>'2000 rural vulnerability'!D12</f>
        <v>0</v>
      </c>
      <c r="E13" s="11">
        <f>'2000 rural vulnerability'!E12</f>
        <v>314</v>
      </c>
      <c r="F13" s="11">
        <f>'2000 rural vulnerability'!F12</f>
        <v>30815</v>
      </c>
      <c r="G13" s="11">
        <f>'2000 rural vulnerability'!G12</f>
        <v>123042</v>
      </c>
      <c r="H13" s="11">
        <f>'2000 rural vulnerability'!H12</f>
        <v>1409089</v>
      </c>
      <c r="I13" s="9">
        <f>'2000 rural vulnerability'!I12</f>
        <v>1563260</v>
      </c>
      <c r="J13" s="9">
        <f>'2012 rural vulnerability'!C12</f>
        <v>0</v>
      </c>
      <c r="K13" s="9">
        <f>'2012 rural vulnerability'!D12</f>
        <v>0</v>
      </c>
      <c r="L13" s="11">
        <f>'2012 rural vulnerability'!E12</f>
        <v>152</v>
      </c>
      <c r="M13" s="11">
        <f>'2012 rural vulnerability'!F12</f>
        <v>47822</v>
      </c>
      <c r="N13" s="11">
        <f>'2012 rural vulnerability'!G12</f>
        <v>179915</v>
      </c>
      <c r="O13" s="11">
        <f>'2012 rural vulnerability'!H12</f>
        <v>1631868</v>
      </c>
      <c r="P13" s="20">
        <f>'2012 rural vulnerability'!I12</f>
        <v>1859757</v>
      </c>
      <c r="Q13" s="84"/>
      <c r="R13" s="14"/>
      <c r="S13" s="14">
        <f t="shared" si="2"/>
        <v>-0.51592356687898089</v>
      </c>
      <c r="T13" s="14">
        <f t="shared" si="3"/>
        <v>0.55190653902320297</v>
      </c>
      <c r="U13" s="14">
        <f t="shared" si="4"/>
        <v>0.46222428113977343</v>
      </c>
      <c r="V13" s="14">
        <f t="shared" si="5"/>
        <v>0.15810144000840259</v>
      </c>
      <c r="W13" s="45">
        <f t="shared" si="7"/>
        <v>0.18966582654196998</v>
      </c>
      <c r="X13" s="88"/>
    </row>
    <row r="14" spans="2:24" x14ac:dyDescent="0.25">
      <c r="B14" s="14" t="s">
        <v>13</v>
      </c>
      <c r="C14" s="11">
        <f>'2000 rural vulnerability'!C13</f>
        <v>1254</v>
      </c>
      <c r="D14" s="11">
        <f>'2000 rural vulnerability'!D13</f>
        <v>59784</v>
      </c>
      <c r="E14" s="11">
        <f>'2000 rural vulnerability'!E13</f>
        <v>1734435</v>
      </c>
      <c r="F14" s="11">
        <f>'2000 rural vulnerability'!F13</f>
        <v>3582531</v>
      </c>
      <c r="G14" s="11">
        <f>'2000 rural vulnerability'!G13</f>
        <v>1764025</v>
      </c>
      <c r="H14" s="11">
        <f>'2000 rural vulnerability'!H13</f>
        <v>3233624</v>
      </c>
      <c r="I14" s="9">
        <f>'2000 rural vulnerability'!I13</f>
        <v>10375653</v>
      </c>
      <c r="J14" s="23">
        <f>'2012 rural vulnerability'!C13</f>
        <v>40</v>
      </c>
      <c r="K14" s="23">
        <f>'2012 rural vulnerability'!D13</f>
        <v>20976</v>
      </c>
      <c r="L14" s="23">
        <f>'2012 rural vulnerability'!E13</f>
        <v>1530671</v>
      </c>
      <c r="M14" s="23">
        <f>'2012 rural vulnerability'!F13</f>
        <v>4194979</v>
      </c>
      <c r="N14" s="23">
        <f>'2012 rural vulnerability'!G13</f>
        <v>2431892</v>
      </c>
      <c r="O14" s="23">
        <f>'2012 rural vulnerability'!H13</f>
        <v>4392873</v>
      </c>
      <c r="P14" s="20">
        <f>'2012 rural vulnerability'!I13</f>
        <v>12571431</v>
      </c>
      <c r="Q14" s="84">
        <f t="shared" si="0"/>
        <v>-0.96810207336523124</v>
      </c>
      <c r="R14" s="14">
        <f t="shared" si="1"/>
        <v>-0.64913689281413089</v>
      </c>
      <c r="S14" s="14">
        <f t="shared" si="2"/>
        <v>-0.11748148532519236</v>
      </c>
      <c r="T14" s="14">
        <f t="shared" si="3"/>
        <v>0.17095399872324901</v>
      </c>
      <c r="U14" s="14">
        <f t="shared" si="4"/>
        <v>0.37860404472725728</v>
      </c>
      <c r="V14" s="14">
        <f t="shared" si="5"/>
        <v>0.35849839066013861</v>
      </c>
      <c r="W14" s="45">
        <f t="shared" si="7"/>
        <v>0.21162793320092721</v>
      </c>
      <c r="X14" s="88"/>
    </row>
    <row r="15" spans="2:24" x14ac:dyDescent="0.25">
      <c r="B15" s="14" t="s">
        <v>14</v>
      </c>
      <c r="C15" s="11">
        <f>'2000 rural vulnerability'!C14</f>
        <v>566815</v>
      </c>
      <c r="D15" s="11">
        <f>'2000 rural vulnerability'!D14</f>
        <v>1538655</v>
      </c>
      <c r="E15" s="11">
        <f>'2000 rural vulnerability'!E14</f>
        <v>1160453</v>
      </c>
      <c r="F15" s="11">
        <f>'2000 rural vulnerability'!F14</f>
        <v>1229164</v>
      </c>
      <c r="G15" s="11">
        <f>'2000 rural vulnerability'!G14</f>
        <v>1174132</v>
      </c>
      <c r="H15" s="11">
        <f>'2000 rural vulnerability'!H14</f>
        <v>3285021</v>
      </c>
      <c r="I15" s="9">
        <f>'2000 rural vulnerability'!I14</f>
        <v>8954240</v>
      </c>
      <c r="J15" s="11">
        <f>'2012 rural vulnerability'!C14</f>
        <v>302644</v>
      </c>
      <c r="K15" s="11">
        <f>'2012 rural vulnerability'!D14</f>
        <v>1222446</v>
      </c>
      <c r="L15" s="11">
        <f>'2012 rural vulnerability'!E14</f>
        <v>1681339</v>
      </c>
      <c r="M15" s="11">
        <f>'2012 rural vulnerability'!F14</f>
        <v>1484061</v>
      </c>
      <c r="N15" s="11">
        <f>'2012 rural vulnerability'!G14</f>
        <v>1323839</v>
      </c>
      <c r="O15" s="11">
        <f>'2012 rural vulnerability'!H14</f>
        <v>4370072</v>
      </c>
      <c r="P15" s="20">
        <f>'2012 rural vulnerability'!I14</f>
        <v>10384401</v>
      </c>
      <c r="Q15" s="84">
        <f t="shared" si="0"/>
        <v>-0.46606211903354711</v>
      </c>
      <c r="R15" s="14">
        <f t="shared" si="1"/>
        <v>-0.20551000711660508</v>
      </c>
      <c r="S15" s="14">
        <f t="shared" si="2"/>
        <v>0.44886436589848966</v>
      </c>
      <c r="T15" s="14">
        <f t="shared" si="3"/>
        <v>0.20737428040521852</v>
      </c>
      <c r="U15" s="14">
        <f t="shared" si="4"/>
        <v>0.12750440325278589</v>
      </c>
      <c r="V15" s="14">
        <f t="shared" si="5"/>
        <v>0.3303026068935328</v>
      </c>
      <c r="W15" s="45">
        <f t="shared" si="7"/>
        <v>0.15971885944535774</v>
      </c>
      <c r="X15" s="88"/>
    </row>
    <row r="16" spans="2:24" x14ac:dyDescent="0.25">
      <c r="B16" s="13" t="s">
        <v>2</v>
      </c>
      <c r="C16" s="8">
        <f>'2000 rural vulnerability'!C15</f>
        <v>2186842</v>
      </c>
      <c r="D16" s="8">
        <f>'2000 rural vulnerability'!D15</f>
        <v>2017686</v>
      </c>
      <c r="E16" s="8">
        <f>'2000 rural vulnerability'!E15</f>
        <v>5087905</v>
      </c>
      <c r="F16" s="8">
        <f>'2000 rural vulnerability'!F15</f>
        <v>21998500</v>
      </c>
      <c r="G16" s="8">
        <f>'2000 rural vulnerability'!G15</f>
        <v>25270655</v>
      </c>
      <c r="H16" s="8">
        <f>'2000 rural vulnerability'!H15</f>
        <v>75939385</v>
      </c>
      <c r="I16" s="8">
        <f>'2000 rural vulnerability'!I15</f>
        <v>132500973</v>
      </c>
      <c r="J16" s="8">
        <f>'2012 rural vulnerability'!C15</f>
        <v>1101726</v>
      </c>
      <c r="K16" s="8">
        <f>'2012 rural vulnerability'!D15</f>
        <v>2082242</v>
      </c>
      <c r="L16" s="8">
        <f>'2012 rural vulnerability'!E15</f>
        <v>6485699</v>
      </c>
      <c r="M16" s="8">
        <f>'2012 rural vulnerability'!F15</f>
        <v>32206758</v>
      </c>
      <c r="N16" s="8">
        <f>'2012 rural vulnerability'!G15</f>
        <v>36551759</v>
      </c>
      <c r="O16" s="8">
        <f>'2012 rural vulnerability'!H15</f>
        <v>90590852</v>
      </c>
      <c r="P16" s="8">
        <f>'2012 rural vulnerability'!I15</f>
        <v>169019036</v>
      </c>
      <c r="Q16" s="85">
        <f t="shared" si="0"/>
        <v>-0.49620228621912327</v>
      </c>
      <c r="R16" s="13">
        <f t="shared" si="1"/>
        <v>3.199506761706232E-2</v>
      </c>
      <c r="S16" s="13">
        <f t="shared" si="2"/>
        <v>0.27472879308870746</v>
      </c>
      <c r="T16" s="13">
        <f t="shared" si="3"/>
        <v>0.4640433665931768</v>
      </c>
      <c r="U16" s="13">
        <f t="shared" si="4"/>
        <v>0.4464112228195114</v>
      </c>
      <c r="V16" s="13">
        <f t="shared" si="5"/>
        <v>0.19293633995060666</v>
      </c>
      <c r="W16" s="44">
        <f t="shared" si="7"/>
        <v>0.27560599875745817</v>
      </c>
      <c r="X16" s="88"/>
    </row>
    <row r="17" spans="2:24" x14ac:dyDescent="0.25">
      <c r="B17" s="14" t="s">
        <v>15</v>
      </c>
      <c r="C17" s="11">
        <f>'2000 rural vulnerability'!C16</f>
        <v>3529</v>
      </c>
      <c r="D17" s="11">
        <f>'2000 rural vulnerability'!D16</f>
        <v>106147</v>
      </c>
      <c r="E17" s="11">
        <f>'2000 rural vulnerability'!E16</f>
        <v>76015</v>
      </c>
      <c r="F17" s="11">
        <f>'2000 rural vulnerability'!F16</f>
        <v>251898</v>
      </c>
      <c r="G17" s="11">
        <f>'2000 rural vulnerability'!G16</f>
        <v>409374</v>
      </c>
      <c r="H17" s="11">
        <f>'2000 rural vulnerability'!H16</f>
        <v>464531</v>
      </c>
      <c r="I17" s="9">
        <f>'2000 rural vulnerability'!I16</f>
        <v>1311494</v>
      </c>
      <c r="J17" s="11">
        <f>'2012 rural vulnerability'!C16</f>
        <v>10553</v>
      </c>
      <c r="K17" s="11">
        <f>'2012 rural vulnerability'!D16</f>
        <v>22507</v>
      </c>
      <c r="L17" s="11">
        <f>'2012 rural vulnerability'!E16</f>
        <v>73659</v>
      </c>
      <c r="M17" s="11">
        <f>'2012 rural vulnerability'!F16</f>
        <v>467720</v>
      </c>
      <c r="N17" s="11">
        <f>'2012 rural vulnerability'!G16</f>
        <v>868189</v>
      </c>
      <c r="O17" s="11">
        <f>'2012 rural vulnerability'!H16</f>
        <v>855880</v>
      </c>
      <c r="P17" s="9">
        <f>'2012 rural vulnerability'!I16</f>
        <v>2298508</v>
      </c>
      <c r="Q17" s="84">
        <f>(J17-C17)/C17</f>
        <v>1.990365542646642</v>
      </c>
      <c r="R17" s="14">
        <f t="shared" si="1"/>
        <v>-0.78796386143744057</v>
      </c>
      <c r="S17" s="14">
        <f t="shared" si="2"/>
        <v>-3.0993882786292178E-2</v>
      </c>
      <c r="T17" s="14">
        <f t="shared" si="3"/>
        <v>0.85678330117746071</v>
      </c>
      <c r="U17" s="14">
        <f t="shared" si="4"/>
        <v>1.1207722034130159</v>
      </c>
      <c r="V17" s="14">
        <f t="shared" si="5"/>
        <v>0.84246046011999198</v>
      </c>
      <c r="W17" s="45">
        <f t="shared" si="7"/>
        <v>0.75258750707208721</v>
      </c>
      <c r="X17" s="88"/>
    </row>
    <row r="18" spans="2:24" x14ac:dyDescent="0.25">
      <c r="B18" s="14" t="s">
        <v>3</v>
      </c>
      <c r="C18" s="11">
        <f>'2000 rural vulnerability'!C17</f>
        <v>1103467</v>
      </c>
      <c r="D18" s="11">
        <f>'2000 rural vulnerability'!D17</f>
        <v>945463</v>
      </c>
      <c r="E18" s="11">
        <f>'2000 rural vulnerability'!E17</f>
        <v>2254338</v>
      </c>
      <c r="F18" s="11">
        <f>'2000 rural vulnerability'!F17</f>
        <v>13533039</v>
      </c>
      <c r="G18" s="11">
        <f>'2000 rural vulnerability'!G17</f>
        <v>15345634</v>
      </c>
      <c r="H18" s="11">
        <f>'2000 rural vulnerability'!H17</f>
        <v>45010508</v>
      </c>
      <c r="I18" s="9">
        <f>'2000 rural vulnerability'!I17</f>
        <v>78192449</v>
      </c>
      <c r="J18" s="11">
        <f>'2012 rural vulnerability'!C17</f>
        <v>919460</v>
      </c>
      <c r="K18" s="11">
        <f>'2012 rural vulnerability'!D17</f>
        <v>1429166</v>
      </c>
      <c r="L18" s="11">
        <f>'2012 rural vulnerability'!E17</f>
        <v>2991571</v>
      </c>
      <c r="M18" s="11">
        <f>'2012 rural vulnerability'!F17</f>
        <v>16127818</v>
      </c>
      <c r="N18" s="11">
        <f>'2012 rural vulnerability'!G17</f>
        <v>17769246</v>
      </c>
      <c r="O18" s="11">
        <f>'2012 rural vulnerability'!H17</f>
        <v>47608534</v>
      </c>
      <c r="P18" s="9">
        <f>'2012 rural vulnerability'!I17</f>
        <v>86845795</v>
      </c>
      <c r="Q18" s="84">
        <f t="shared" si="0"/>
        <v>-0.16675351415130674</v>
      </c>
      <c r="R18" s="14">
        <f t="shared" si="1"/>
        <v>0.51160436738402248</v>
      </c>
      <c r="S18" s="14">
        <f t="shared" si="2"/>
        <v>0.32702859997036826</v>
      </c>
      <c r="T18" s="14">
        <f t="shared" si="3"/>
        <v>0.19173660845875046</v>
      </c>
      <c r="U18" s="14">
        <f t="shared" si="4"/>
        <v>0.15793495400711369</v>
      </c>
      <c r="V18" s="14">
        <f t="shared" si="5"/>
        <v>5.7720432748726139E-2</v>
      </c>
      <c r="W18" s="45">
        <f t="shared" si="7"/>
        <v>0.11066728450978687</v>
      </c>
      <c r="X18" s="88"/>
    </row>
    <row r="19" spans="2:24" x14ac:dyDescent="0.25">
      <c r="B19" s="14" t="s">
        <v>16</v>
      </c>
      <c r="C19" s="11">
        <f>'2000 rural vulnerability'!C18</f>
        <v>504</v>
      </c>
      <c r="D19" s="11">
        <f>'2000 rural vulnerability'!D18</f>
        <v>11837</v>
      </c>
      <c r="E19" s="11">
        <f>'2000 rural vulnerability'!E18</f>
        <v>60062</v>
      </c>
      <c r="F19" s="11">
        <f>'2000 rural vulnerability'!F18</f>
        <v>787324</v>
      </c>
      <c r="G19" s="11">
        <f>'2000 rural vulnerability'!G18</f>
        <v>2868690</v>
      </c>
      <c r="H19" s="11">
        <f>'2000 rural vulnerability'!H18</f>
        <v>13319841</v>
      </c>
      <c r="I19" s="9">
        <f>'2000 rural vulnerability'!I18</f>
        <v>17048258</v>
      </c>
      <c r="J19" s="11">
        <f>'2012 rural vulnerability'!C18</f>
        <v>312</v>
      </c>
      <c r="K19" s="11">
        <f>'2012 rural vulnerability'!D18</f>
        <v>134677</v>
      </c>
      <c r="L19" s="11">
        <f>'2012 rural vulnerability'!E18</f>
        <v>243574</v>
      </c>
      <c r="M19" s="11">
        <f>'2012 rural vulnerability'!F18</f>
        <v>1036699</v>
      </c>
      <c r="N19" s="11">
        <f>'2012 rural vulnerability'!G18</f>
        <v>4033771</v>
      </c>
      <c r="O19" s="11">
        <f>'2012 rural vulnerability'!H18</f>
        <v>14102529</v>
      </c>
      <c r="P19" s="9">
        <f>'2012 rural vulnerability'!I18</f>
        <v>19551562</v>
      </c>
      <c r="Q19" s="84">
        <f t="shared" si="0"/>
        <v>-0.38095238095238093</v>
      </c>
      <c r="R19" s="14">
        <f t="shared" si="1"/>
        <v>10.377629466925741</v>
      </c>
      <c r="S19" s="14">
        <f t="shared" si="2"/>
        <v>3.0553761113516034</v>
      </c>
      <c r="T19" s="14">
        <f t="shared" si="3"/>
        <v>0.31673745497406403</v>
      </c>
      <c r="U19" s="14">
        <f t="shared" si="4"/>
        <v>0.40613694752657137</v>
      </c>
      <c r="V19" s="14">
        <f t="shared" si="5"/>
        <v>5.8761061787449262E-2</v>
      </c>
      <c r="W19" s="45">
        <f t="shared" si="7"/>
        <v>0.14683635125653308</v>
      </c>
      <c r="X19" s="88"/>
    </row>
    <row r="20" spans="2:24" x14ac:dyDescent="0.25">
      <c r="B20" s="14" t="s">
        <v>17</v>
      </c>
      <c r="C20" s="11">
        <f>'2000 rural vulnerability'!C19</f>
        <v>1079342</v>
      </c>
      <c r="D20" s="11">
        <f>'2000 rural vulnerability'!D19</f>
        <v>954235</v>
      </c>
      <c r="E20" s="11">
        <f>'2000 rural vulnerability'!E19</f>
        <v>1802922</v>
      </c>
      <c r="F20" s="11">
        <f>'2000 rural vulnerability'!F19</f>
        <v>5138512</v>
      </c>
      <c r="G20" s="11">
        <f>'2000 rural vulnerability'!G19</f>
        <v>4857512</v>
      </c>
      <c r="H20" s="11">
        <f>'2000 rural vulnerability'!H19</f>
        <v>14858845</v>
      </c>
      <c r="I20" s="9">
        <f>'2000 rural vulnerability'!I19</f>
        <v>28691368</v>
      </c>
      <c r="J20" s="11">
        <f>'2012 rural vulnerability'!C19</f>
        <v>171401</v>
      </c>
      <c r="K20" s="11">
        <f>'2012 rural vulnerability'!D19</f>
        <v>495892</v>
      </c>
      <c r="L20" s="11">
        <f>'2012 rural vulnerability'!E19</f>
        <v>2317178</v>
      </c>
      <c r="M20" s="11">
        <f>'2012 rural vulnerability'!F19</f>
        <v>10072947</v>
      </c>
      <c r="N20" s="11">
        <f>'2012 rural vulnerability'!G19</f>
        <v>10203607</v>
      </c>
      <c r="O20" s="11">
        <f>'2012 rural vulnerability'!H19</f>
        <v>22641948</v>
      </c>
      <c r="P20" s="9">
        <f>'2012 rural vulnerability'!I19</f>
        <v>45902973</v>
      </c>
      <c r="Q20" s="84">
        <f t="shared" si="0"/>
        <v>-0.84119861915870964</v>
      </c>
      <c r="R20" s="14">
        <f t="shared" si="1"/>
        <v>-0.48032507715604644</v>
      </c>
      <c r="S20" s="14">
        <f t="shared" si="2"/>
        <v>0.28523474670562565</v>
      </c>
      <c r="T20" s="14">
        <f t="shared" si="3"/>
        <v>0.9602848061851369</v>
      </c>
      <c r="U20" s="14">
        <f t="shared" si="4"/>
        <v>1.1005829733410848</v>
      </c>
      <c r="V20" s="14">
        <f t="shared" si="5"/>
        <v>0.52380269125897738</v>
      </c>
      <c r="W20" s="45">
        <f t="shared" si="7"/>
        <v>0.59988791750884796</v>
      </c>
      <c r="X20" s="88"/>
    </row>
    <row r="21" spans="2:24" x14ac:dyDescent="0.25">
      <c r="B21" s="14" t="s">
        <v>18</v>
      </c>
      <c r="C21" s="11">
        <f>'2000 rural vulnerability'!C20</f>
        <v>0</v>
      </c>
      <c r="D21" s="11">
        <f>'2000 rural vulnerability'!D20</f>
        <v>4</v>
      </c>
      <c r="E21" s="11">
        <f>'2000 rural vulnerability'!E20</f>
        <v>894568</v>
      </c>
      <c r="F21" s="11">
        <f>'2000 rural vulnerability'!F20</f>
        <v>2287727</v>
      </c>
      <c r="G21" s="11">
        <f>'2000 rural vulnerability'!G20</f>
        <v>1789445</v>
      </c>
      <c r="H21" s="11">
        <f>'2000 rural vulnerability'!H20</f>
        <v>2285660</v>
      </c>
      <c r="I21" s="9">
        <f>'2000 rural vulnerability'!I20</f>
        <v>7257404</v>
      </c>
      <c r="J21" s="11">
        <f>'2012 rural vulnerability'!C20</f>
        <v>0</v>
      </c>
      <c r="K21" s="11">
        <f>'2012 rural vulnerability'!D20</f>
        <v>0</v>
      </c>
      <c r="L21" s="11">
        <f>'2012 rural vulnerability'!E20</f>
        <v>859717</v>
      </c>
      <c r="M21" s="11">
        <f>'2012 rural vulnerability'!F20</f>
        <v>4501574</v>
      </c>
      <c r="N21" s="11">
        <f>'2012 rural vulnerability'!G20</f>
        <v>3676946</v>
      </c>
      <c r="O21" s="11">
        <f>'2012 rural vulnerability'!H20</f>
        <v>5381961</v>
      </c>
      <c r="P21" s="9">
        <f>'2012 rural vulnerability'!I20</f>
        <v>14420198</v>
      </c>
      <c r="Q21" s="84"/>
      <c r="R21" s="14">
        <f t="shared" si="1"/>
        <v>-1</v>
      </c>
      <c r="S21" s="14">
        <f t="shared" si="2"/>
        <v>-3.8958469339390636E-2</v>
      </c>
      <c r="T21" s="14">
        <f t="shared" si="3"/>
        <v>0.96770593694090246</v>
      </c>
      <c r="U21" s="14">
        <f t="shared" si="4"/>
        <v>1.0547968783617268</v>
      </c>
      <c r="V21" s="14">
        <f t="shared" si="5"/>
        <v>1.3546638607666932</v>
      </c>
      <c r="W21" s="45">
        <f t="shared" si="7"/>
        <v>0.98696365807939035</v>
      </c>
      <c r="X21" s="88"/>
    </row>
    <row r="22" spans="2:24" x14ac:dyDescent="0.25">
      <c r="B22" s="13" t="s">
        <v>4</v>
      </c>
      <c r="C22" s="8">
        <f>'2000 rural vulnerability'!C21</f>
        <v>0</v>
      </c>
      <c r="D22" s="8">
        <f>'2000 rural vulnerability'!D21</f>
        <v>3047</v>
      </c>
      <c r="E22" s="8">
        <f>'2000 rural vulnerability'!E21</f>
        <v>223308</v>
      </c>
      <c r="F22" s="8">
        <f>'2000 rural vulnerability'!F21</f>
        <v>901866</v>
      </c>
      <c r="G22" s="8">
        <f>'2000 rural vulnerability'!G21</f>
        <v>279625</v>
      </c>
      <c r="H22" s="8">
        <f>'2000 rural vulnerability'!H21</f>
        <v>553289</v>
      </c>
      <c r="I22" s="8">
        <f>'2000 rural vulnerability'!I21</f>
        <v>1961135</v>
      </c>
      <c r="J22" s="8">
        <f>'2012 rural vulnerability'!C21</f>
        <v>0</v>
      </c>
      <c r="K22" s="8">
        <f>'2012 rural vulnerability'!D21</f>
        <v>1522</v>
      </c>
      <c r="L22" s="8">
        <f>'2012 rural vulnerability'!E21</f>
        <v>199265</v>
      </c>
      <c r="M22" s="8">
        <f>'2012 rural vulnerability'!F21</f>
        <v>1369377</v>
      </c>
      <c r="N22" s="8">
        <f>'2012 rural vulnerability'!G21</f>
        <v>290384</v>
      </c>
      <c r="O22" s="8">
        <f>'2012 rural vulnerability'!H21</f>
        <v>270366</v>
      </c>
      <c r="P22" s="8">
        <f>'2012 rural vulnerability'!I21</f>
        <v>2130914</v>
      </c>
      <c r="Q22" s="85"/>
      <c r="R22" s="13">
        <f t="shared" si="1"/>
        <v>-0.50049228749589758</v>
      </c>
      <c r="S22" s="13">
        <f t="shared" si="2"/>
        <v>-0.10766743690329052</v>
      </c>
      <c r="T22" s="13">
        <f t="shared" si="3"/>
        <v>0.51838188821842712</v>
      </c>
      <c r="U22" s="13">
        <f t="shared" si="4"/>
        <v>3.8476531068395173E-2</v>
      </c>
      <c r="V22" s="13">
        <f t="shared" si="5"/>
        <v>-0.51134759592184198</v>
      </c>
      <c r="W22" s="44">
        <f t="shared" si="7"/>
        <v>8.6571806632383799E-2</v>
      </c>
      <c r="X22" s="88"/>
    </row>
    <row r="23" spans="2:24" x14ac:dyDescent="0.25">
      <c r="B23" s="14" t="s">
        <v>19</v>
      </c>
      <c r="C23" s="9">
        <f>'2000 rural vulnerability'!C22</f>
        <v>0</v>
      </c>
      <c r="D23" s="11">
        <f>'2000 rural vulnerability'!D22</f>
        <v>3047</v>
      </c>
      <c r="E23" s="11">
        <f>'2000 rural vulnerability'!E22</f>
        <v>223308</v>
      </c>
      <c r="F23" s="11">
        <f>'2000 rural vulnerability'!F22</f>
        <v>901866</v>
      </c>
      <c r="G23" s="11">
        <f>'2000 rural vulnerability'!G22</f>
        <v>279625</v>
      </c>
      <c r="H23" s="11">
        <f>'2000 rural vulnerability'!H22</f>
        <v>553289</v>
      </c>
      <c r="I23" s="9">
        <f>'2000 rural vulnerability'!I22</f>
        <v>1961135</v>
      </c>
      <c r="J23" s="9">
        <f>'2012 rural vulnerability'!C22</f>
        <v>0</v>
      </c>
      <c r="K23" s="11">
        <f>'2012 rural vulnerability'!D22</f>
        <v>1522</v>
      </c>
      <c r="L23" s="11">
        <f>'2012 rural vulnerability'!E22</f>
        <v>199265</v>
      </c>
      <c r="M23" s="11">
        <f>'2012 rural vulnerability'!F22</f>
        <v>1369377</v>
      </c>
      <c r="N23" s="11">
        <f>'2012 rural vulnerability'!G22</f>
        <v>290384</v>
      </c>
      <c r="O23" s="11">
        <f>'2012 rural vulnerability'!H22</f>
        <v>270366</v>
      </c>
      <c r="P23" s="9">
        <f>'2012 rural vulnerability'!I22</f>
        <v>2130914</v>
      </c>
      <c r="Q23" s="84"/>
      <c r="R23" s="14">
        <f t="shared" si="1"/>
        <v>-0.50049228749589758</v>
      </c>
      <c r="S23" s="14">
        <f t="shared" si="2"/>
        <v>-0.10766743690329052</v>
      </c>
      <c r="T23" s="14">
        <f t="shared" si="3"/>
        <v>0.51838188821842712</v>
      </c>
      <c r="U23" s="14">
        <f t="shared" si="4"/>
        <v>3.8476531068395173E-2</v>
      </c>
      <c r="V23" s="14">
        <f t="shared" si="5"/>
        <v>-0.51134759592184198</v>
      </c>
      <c r="W23" s="45">
        <f t="shared" si="7"/>
        <v>8.6571806632383799E-2</v>
      </c>
      <c r="X23" s="88"/>
    </row>
    <row r="24" spans="2:24" x14ac:dyDescent="0.25">
      <c r="B24" s="14" t="s">
        <v>20</v>
      </c>
      <c r="C24" s="9">
        <f>'2000 rural vulnerability'!C23</f>
        <v>0</v>
      </c>
      <c r="D24" s="9">
        <f>'2000 rural vulnerability'!D23</f>
        <v>0</v>
      </c>
      <c r="E24" s="9">
        <f>'2000 rural vulnerability'!E23</f>
        <v>0</v>
      </c>
      <c r="F24" s="9">
        <f>'2000 rural vulnerability'!F23</f>
        <v>0</v>
      </c>
      <c r="G24" s="9">
        <f>'2000 rural vulnerability'!G23</f>
        <v>0</v>
      </c>
      <c r="H24" s="9">
        <f>'2000 rural vulnerability'!H23</f>
        <v>0</v>
      </c>
      <c r="I24" s="9">
        <f>'2000 rural vulnerability'!I23</f>
        <v>0</v>
      </c>
      <c r="J24" s="9">
        <f>'2012 rural vulnerability'!C23</f>
        <v>0</v>
      </c>
      <c r="K24" s="9">
        <f>'2012 rural vulnerability'!D23</f>
        <v>0</v>
      </c>
      <c r="L24" s="9">
        <f>'2012 rural vulnerability'!E23</f>
        <v>0</v>
      </c>
      <c r="M24" s="9">
        <f>'2012 rural vulnerability'!F23</f>
        <v>0</v>
      </c>
      <c r="N24" s="9">
        <f>'2012 rural vulnerability'!G23</f>
        <v>0</v>
      </c>
      <c r="O24" s="9">
        <f>'2012 rural vulnerability'!H23</f>
        <v>0</v>
      </c>
      <c r="P24" s="9">
        <f>'2012 rural vulnerability'!I23</f>
        <v>0</v>
      </c>
      <c r="Q24" s="84"/>
      <c r="R24" s="14"/>
      <c r="S24" s="14"/>
      <c r="T24" s="14"/>
      <c r="U24" s="14"/>
      <c r="V24" s="14"/>
      <c r="W24" s="45"/>
      <c r="X24" s="88"/>
    </row>
    <row r="25" spans="2:24" x14ac:dyDescent="0.25">
      <c r="B25" s="14" t="s">
        <v>21</v>
      </c>
      <c r="C25" s="9">
        <f>'2000 rural vulnerability'!C24</f>
        <v>0</v>
      </c>
      <c r="D25" s="9">
        <f>'2000 rural vulnerability'!D24</f>
        <v>0</v>
      </c>
      <c r="E25" s="9">
        <f>'2000 rural vulnerability'!E24</f>
        <v>0</v>
      </c>
      <c r="F25" s="11">
        <f>'2000 rural vulnerability'!F24</f>
        <v>0</v>
      </c>
      <c r="G25" s="11">
        <f>'2000 rural vulnerability'!G24</f>
        <v>0</v>
      </c>
      <c r="H25" s="11">
        <f>'2000 rural vulnerability'!H24</f>
        <v>0</v>
      </c>
      <c r="I25" s="9">
        <f>'2000 rural vulnerability'!I24</f>
        <v>0</v>
      </c>
      <c r="J25" s="9">
        <f>'2012 rural vulnerability'!C24</f>
        <v>0</v>
      </c>
      <c r="K25" s="9">
        <f>'2012 rural vulnerability'!D24</f>
        <v>0</v>
      </c>
      <c r="L25" s="9">
        <f>'2012 rural vulnerability'!E24</f>
        <v>0</v>
      </c>
      <c r="M25" s="11">
        <f>'2012 rural vulnerability'!F24</f>
        <v>0</v>
      </c>
      <c r="N25" s="11">
        <f>'2012 rural vulnerability'!G24</f>
        <v>0</v>
      </c>
      <c r="O25" s="11">
        <f>'2012 rural vulnerability'!H24</f>
        <v>0</v>
      </c>
      <c r="P25" s="9">
        <f>'2012 rural vulnerability'!I24</f>
        <v>0</v>
      </c>
      <c r="Q25" s="84"/>
      <c r="R25" s="14"/>
      <c r="S25" s="14"/>
      <c r="T25" s="14"/>
      <c r="U25" s="14"/>
      <c r="V25" s="14"/>
      <c r="W25" s="45"/>
      <c r="X25" s="88"/>
    </row>
    <row r="26" spans="2:24" x14ac:dyDescent="0.25">
      <c r="Q26" s="88"/>
      <c r="R26" s="88"/>
      <c r="S26" s="88"/>
      <c r="T26" s="88"/>
      <c r="U26" s="88"/>
      <c r="V26" s="88"/>
      <c r="W26" s="88"/>
      <c r="X26" s="88"/>
    </row>
  </sheetData>
  <mergeCells count="6">
    <mergeCell ref="C3:I3"/>
    <mergeCell ref="B2:H2"/>
    <mergeCell ref="J3:P3"/>
    <mergeCell ref="J2:P2"/>
    <mergeCell ref="Q2:W2"/>
    <mergeCell ref="Q3:W3"/>
  </mergeCells>
  <pageMargins left="0.7" right="0.7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4"/>
  <sheetViews>
    <sheetView workbookViewId="0">
      <selection activeCell="R4" sqref="R4"/>
    </sheetView>
  </sheetViews>
  <sheetFormatPr defaultRowHeight="15" x14ac:dyDescent="0.25"/>
  <cols>
    <col min="1" max="1" width="3.7109375" customWidth="1"/>
    <col min="2" max="2" width="26.5703125" bestFit="1" customWidth="1"/>
    <col min="3" max="4" width="9.85546875" customWidth="1"/>
    <col min="5" max="6" width="10.5703125" bestFit="1" customWidth="1"/>
    <col min="7" max="8" width="11.5703125" bestFit="1" customWidth="1"/>
    <col min="9" max="9" width="12.28515625" bestFit="1" customWidth="1"/>
    <col min="10" max="10" width="9.85546875" bestFit="1" customWidth="1"/>
    <col min="11" max="11" width="10.5703125" bestFit="1" customWidth="1"/>
    <col min="12" max="14" width="11.5703125" bestFit="1" customWidth="1"/>
    <col min="15" max="16" width="12.5703125" bestFit="1" customWidth="1"/>
  </cols>
  <sheetData>
    <row r="2" spans="2:23" x14ac:dyDescent="0.25">
      <c r="B2" s="10"/>
      <c r="C2" s="74" t="s">
        <v>32</v>
      </c>
      <c r="D2" s="74"/>
      <c r="E2" s="74"/>
      <c r="F2" s="74"/>
      <c r="G2" s="74"/>
      <c r="H2" s="74"/>
      <c r="I2" s="74"/>
      <c r="J2" s="75" t="s">
        <v>33</v>
      </c>
      <c r="K2" s="75"/>
      <c r="L2" s="75"/>
      <c r="M2" s="75"/>
      <c r="N2" s="75"/>
      <c r="O2" s="75"/>
      <c r="P2" s="75"/>
    </row>
    <row r="3" spans="2:23" x14ac:dyDescent="0.25">
      <c r="B3" s="10" t="s">
        <v>0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9" t="s">
        <v>22</v>
      </c>
      <c r="K3" s="19" t="s">
        <v>23</v>
      </c>
      <c r="L3" s="19" t="s">
        <v>24</v>
      </c>
      <c r="M3" s="19" t="s">
        <v>25</v>
      </c>
      <c r="N3" s="19" t="s">
        <v>26</v>
      </c>
      <c r="O3" s="19" t="s">
        <v>27</v>
      </c>
      <c r="P3" s="19" t="s">
        <v>28</v>
      </c>
    </row>
    <row r="4" spans="2:23" x14ac:dyDescent="0.25">
      <c r="B4" s="26" t="s">
        <v>5</v>
      </c>
      <c r="C4" s="26">
        <v>623.09789999999998</v>
      </c>
      <c r="D4" s="26">
        <v>703907.70779999997</v>
      </c>
      <c r="E4" s="26">
        <v>4172848.2598999995</v>
      </c>
      <c r="F4" s="26">
        <v>7117585.0796999997</v>
      </c>
      <c r="G4" s="26">
        <v>10139997.548199998</v>
      </c>
      <c r="H4" s="26">
        <v>20971520.710599996</v>
      </c>
      <c r="I4" s="26">
        <v>43106482.404099993</v>
      </c>
      <c r="J4" s="26">
        <v>2403</v>
      </c>
      <c r="K4" s="26">
        <v>2714646</v>
      </c>
      <c r="L4" s="26">
        <v>16092743</v>
      </c>
      <c r="M4" s="26">
        <v>27449229</v>
      </c>
      <c r="N4" s="26">
        <v>39105274</v>
      </c>
      <c r="O4" s="26">
        <v>80877442</v>
      </c>
      <c r="P4" s="26">
        <v>166241737</v>
      </c>
      <c r="Q4" s="36">
        <f t="shared" ref="Q4:Q17" si="0">C4/J4</f>
        <v>0.25929999999999997</v>
      </c>
      <c r="R4" s="36" t="s">
        <v>48</v>
      </c>
      <c r="S4" s="36"/>
      <c r="T4" s="36"/>
      <c r="U4" s="36"/>
      <c r="V4" s="36"/>
      <c r="W4" s="36"/>
    </row>
    <row r="5" spans="2:23" x14ac:dyDescent="0.25">
      <c r="B5" s="27" t="s">
        <v>6</v>
      </c>
      <c r="C5" s="27">
        <v>0</v>
      </c>
      <c r="D5" s="27">
        <v>0</v>
      </c>
      <c r="E5" s="27">
        <v>199949.86019999997</v>
      </c>
      <c r="F5" s="27">
        <v>1348476.4256999998</v>
      </c>
      <c r="G5" s="27">
        <v>1209207.6921999999</v>
      </c>
      <c r="H5" s="27">
        <v>2050826.5183999997</v>
      </c>
      <c r="I5" s="27">
        <v>4808460.4964999994</v>
      </c>
      <c r="J5" s="27"/>
      <c r="K5" s="27"/>
      <c r="L5" s="27">
        <v>771114</v>
      </c>
      <c r="M5" s="27">
        <v>5200449</v>
      </c>
      <c r="N5" s="27">
        <v>4663354</v>
      </c>
      <c r="O5" s="27">
        <v>7909088</v>
      </c>
      <c r="P5" s="27">
        <v>18544005</v>
      </c>
      <c r="Q5" s="36"/>
      <c r="R5" s="36"/>
      <c r="S5" s="36"/>
      <c r="T5" s="36"/>
      <c r="U5" s="36"/>
      <c r="V5" s="36"/>
      <c r="W5" s="36"/>
    </row>
    <row r="6" spans="2:23" x14ac:dyDescent="0.25">
      <c r="B6" s="28" t="s">
        <v>7</v>
      </c>
      <c r="C6" s="28">
        <v>0</v>
      </c>
      <c r="D6" s="28">
        <v>0</v>
      </c>
      <c r="E6" s="28">
        <v>199917.18839999998</v>
      </c>
      <c r="F6" s="28">
        <v>826371.46759999997</v>
      </c>
      <c r="G6" s="28">
        <v>568130.4487999999</v>
      </c>
      <c r="H6" s="28">
        <v>342409.02089999994</v>
      </c>
      <c r="I6" s="28">
        <v>1936828.1256999997</v>
      </c>
      <c r="J6" s="28"/>
      <c r="K6" s="28"/>
      <c r="L6" s="28">
        <v>770988</v>
      </c>
      <c r="M6" s="28">
        <v>3186932</v>
      </c>
      <c r="N6" s="28">
        <v>2191016</v>
      </c>
      <c r="O6" s="28">
        <v>1320513</v>
      </c>
      <c r="P6" s="28">
        <v>7469449</v>
      </c>
      <c r="Q6" s="36"/>
      <c r="R6" s="36"/>
      <c r="S6" s="36"/>
      <c r="T6" s="36"/>
      <c r="U6" s="36"/>
      <c r="V6" s="36"/>
      <c r="W6" s="36"/>
    </row>
    <row r="7" spans="2:23" x14ac:dyDescent="0.25">
      <c r="B7" s="28" t="s">
        <v>8</v>
      </c>
      <c r="C7" s="28">
        <v>0</v>
      </c>
      <c r="D7" s="28">
        <v>0</v>
      </c>
      <c r="E7" s="28">
        <v>0</v>
      </c>
      <c r="F7" s="28">
        <v>79490.489399999991</v>
      </c>
      <c r="G7" s="28">
        <v>176957.4699</v>
      </c>
      <c r="H7" s="28">
        <v>145257.78559999997</v>
      </c>
      <c r="I7" s="28">
        <v>401705.74489999993</v>
      </c>
      <c r="J7" s="28"/>
      <c r="K7" s="28"/>
      <c r="L7" s="28"/>
      <c r="M7" s="28">
        <v>306558</v>
      </c>
      <c r="N7" s="28">
        <v>682443</v>
      </c>
      <c r="O7" s="28">
        <v>560192</v>
      </c>
      <c r="P7" s="28">
        <v>1549193</v>
      </c>
      <c r="Q7" s="36"/>
      <c r="R7" s="36"/>
      <c r="S7" s="36"/>
      <c r="T7" s="36"/>
      <c r="U7" s="36"/>
      <c r="V7" s="36"/>
      <c r="W7" s="36"/>
    </row>
    <row r="8" spans="2:23" x14ac:dyDescent="0.25">
      <c r="B8" s="28" t="s">
        <v>9</v>
      </c>
      <c r="C8" s="28">
        <v>0</v>
      </c>
      <c r="D8" s="28">
        <v>0</v>
      </c>
      <c r="E8" s="28">
        <v>0</v>
      </c>
      <c r="F8" s="28">
        <v>1474.6390999999999</v>
      </c>
      <c r="G8" s="28">
        <v>250026.65409999999</v>
      </c>
      <c r="H8" s="28">
        <v>1084547.1427999998</v>
      </c>
      <c r="I8" s="28">
        <v>1336048.436</v>
      </c>
      <c r="J8" s="28"/>
      <c r="K8" s="28"/>
      <c r="L8" s="28"/>
      <c r="M8" s="28">
        <v>5687</v>
      </c>
      <c r="N8" s="28">
        <v>964237</v>
      </c>
      <c r="O8" s="28">
        <v>4182596</v>
      </c>
      <c r="P8" s="28">
        <v>5152520</v>
      </c>
      <c r="Q8" s="36"/>
      <c r="R8" s="36"/>
      <c r="S8" s="36"/>
      <c r="T8" s="36"/>
      <c r="U8" s="36"/>
      <c r="V8" s="36"/>
      <c r="W8" s="36"/>
    </row>
    <row r="9" spans="2:23" x14ac:dyDescent="0.25">
      <c r="B9" s="28" t="s">
        <v>10</v>
      </c>
      <c r="C9" s="28">
        <v>0</v>
      </c>
      <c r="D9" s="28">
        <v>0</v>
      </c>
      <c r="E9" s="28">
        <v>32.671799999999998</v>
      </c>
      <c r="F9" s="28">
        <v>441139.82959999994</v>
      </c>
      <c r="G9" s="28">
        <v>168751.14349999998</v>
      </c>
      <c r="H9" s="28">
        <v>278728.31179999997</v>
      </c>
      <c r="I9" s="28">
        <v>888651.95669999986</v>
      </c>
      <c r="J9" s="28"/>
      <c r="K9" s="28"/>
      <c r="L9" s="28">
        <v>126</v>
      </c>
      <c r="M9" s="28">
        <v>1701272</v>
      </c>
      <c r="N9" s="28">
        <v>650795</v>
      </c>
      <c r="O9" s="28">
        <v>1074926</v>
      </c>
      <c r="P9" s="28">
        <v>3427119</v>
      </c>
      <c r="Q9" s="36"/>
      <c r="R9" s="36"/>
      <c r="S9" s="36"/>
      <c r="T9" s="36"/>
      <c r="U9" s="36"/>
      <c r="V9" s="36"/>
      <c r="W9" s="36"/>
    </row>
    <row r="10" spans="2:23" x14ac:dyDescent="0.25">
      <c r="B10" s="28" t="s">
        <v>11</v>
      </c>
      <c r="C10" s="28">
        <v>0</v>
      </c>
      <c r="D10" s="28">
        <v>0</v>
      </c>
      <c r="E10" s="28">
        <v>0</v>
      </c>
      <c r="F10" s="28">
        <v>0</v>
      </c>
      <c r="G10" s="28">
        <v>45341.975899999998</v>
      </c>
      <c r="H10" s="28">
        <v>199884.25729999997</v>
      </c>
      <c r="I10" s="28">
        <v>245226.23319999999</v>
      </c>
      <c r="J10" s="28"/>
      <c r="K10" s="28"/>
      <c r="L10" s="28"/>
      <c r="M10" s="28"/>
      <c r="N10" s="28">
        <v>174863</v>
      </c>
      <c r="O10" s="28">
        <v>770861</v>
      </c>
      <c r="P10" s="28">
        <v>945724</v>
      </c>
      <c r="Q10" s="36"/>
      <c r="R10" s="36"/>
      <c r="S10" s="36"/>
      <c r="T10" s="36"/>
      <c r="U10" s="36"/>
      <c r="V10" s="36"/>
      <c r="W10" s="36"/>
    </row>
    <row r="11" spans="2:23" x14ac:dyDescent="0.25">
      <c r="B11" s="27" t="s">
        <v>1</v>
      </c>
      <c r="C11" s="27">
        <v>449.36689999999993</v>
      </c>
      <c r="D11" s="27">
        <v>697725.73649999988</v>
      </c>
      <c r="E11" s="27">
        <v>3921771.4407999995</v>
      </c>
      <c r="F11" s="27">
        <v>3290629.5361999995</v>
      </c>
      <c r="G11" s="27">
        <v>2830131.6650999999</v>
      </c>
      <c r="H11" s="27">
        <v>7477967.9986999994</v>
      </c>
      <c r="I11" s="27">
        <v>18218675.744199999</v>
      </c>
      <c r="J11" s="27">
        <v>1733</v>
      </c>
      <c r="K11" s="27">
        <v>2690805</v>
      </c>
      <c r="L11" s="27">
        <v>15124456</v>
      </c>
      <c r="M11" s="27">
        <v>12690434</v>
      </c>
      <c r="N11" s="27">
        <v>10914507</v>
      </c>
      <c r="O11" s="27">
        <v>28839059</v>
      </c>
      <c r="P11" s="27">
        <v>70260994</v>
      </c>
      <c r="Q11" s="36"/>
      <c r="R11" s="36"/>
      <c r="S11" s="36"/>
      <c r="T11" s="36"/>
      <c r="U11" s="36"/>
      <c r="V11" s="36"/>
      <c r="W11" s="36"/>
    </row>
    <row r="12" spans="2:23" x14ac:dyDescent="0.25">
      <c r="B12" s="28" t="s">
        <v>12</v>
      </c>
      <c r="C12" s="28">
        <v>0</v>
      </c>
      <c r="D12" s="28">
        <v>0</v>
      </c>
      <c r="E12" s="28">
        <v>0</v>
      </c>
      <c r="F12" s="28">
        <v>79.345799999999997</v>
      </c>
      <c r="G12" s="28">
        <v>4458.6634999999997</v>
      </c>
      <c r="H12" s="28">
        <v>138504.05779999998</v>
      </c>
      <c r="I12" s="28">
        <v>143042.06709999999</v>
      </c>
      <c r="J12" s="28"/>
      <c r="K12" s="28"/>
      <c r="L12" s="28"/>
      <c r="M12" s="28">
        <v>306</v>
      </c>
      <c r="N12" s="28">
        <v>17195</v>
      </c>
      <c r="O12" s="28">
        <v>534146</v>
      </c>
      <c r="P12" s="28">
        <v>551647</v>
      </c>
      <c r="Q12" s="36"/>
      <c r="R12" s="36"/>
      <c r="S12" s="36"/>
      <c r="T12" s="36"/>
      <c r="U12" s="36"/>
      <c r="V12" s="36"/>
      <c r="W12" s="36"/>
    </row>
    <row r="13" spans="2:23" x14ac:dyDescent="0.25">
      <c r="B13" s="28" t="s">
        <v>13</v>
      </c>
      <c r="C13" s="28">
        <v>0</v>
      </c>
      <c r="D13" s="28">
        <v>0</v>
      </c>
      <c r="E13" s="28">
        <v>772857.13359999994</v>
      </c>
      <c r="F13" s="28">
        <v>2363759.6117999996</v>
      </c>
      <c r="G13" s="28">
        <v>1613555.7040999997</v>
      </c>
      <c r="H13" s="28">
        <v>2325513.8989999997</v>
      </c>
      <c r="I13" s="28">
        <v>7075686.3484999994</v>
      </c>
      <c r="J13" s="28"/>
      <c r="K13" s="28"/>
      <c r="L13" s="28">
        <v>2980552</v>
      </c>
      <c r="M13" s="28">
        <v>9115926</v>
      </c>
      <c r="N13" s="28">
        <v>6222737</v>
      </c>
      <c r="O13" s="28">
        <v>8968430</v>
      </c>
      <c r="P13" s="28">
        <v>27287645</v>
      </c>
      <c r="Q13" s="36"/>
      <c r="R13" s="36"/>
      <c r="S13" s="36"/>
      <c r="T13" s="36"/>
      <c r="U13" s="36"/>
      <c r="V13" s="36"/>
      <c r="W13" s="36"/>
    </row>
    <row r="14" spans="2:23" x14ac:dyDescent="0.25">
      <c r="B14" s="28" t="s">
        <v>14</v>
      </c>
      <c r="C14" s="28">
        <v>449.36689999999993</v>
      </c>
      <c r="D14" s="28">
        <v>697725.73649999988</v>
      </c>
      <c r="E14" s="28">
        <v>3148914.3071999997</v>
      </c>
      <c r="F14" s="28">
        <v>926790.57859999989</v>
      </c>
      <c r="G14" s="28">
        <v>1212117.2974999999</v>
      </c>
      <c r="H14" s="28">
        <v>5013950.0418999996</v>
      </c>
      <c r="I14" s="28">
        <v>10999947.328599999</v>
      </c>
      <c r="J14" s="28">
        <v>1733</v>
      </c>
      <c r="K14" s="28">
        <v>2690805</v>
      </c>
      <c r="L14" s="28">
        <v>12143904</v>
      </c>
      <c r="M14" s="28">
        <v>3574202</v>
      </c>
      <c r="N14" s="28">
        <v>4674575</v>
      </c>
      <c r="O14" s="28">
        <v>19336483</v>
      </c>
      <c r="P14" s="28">
        <v>42421702</v>
      </c>
      <c r="Q14" s="36"/>
      <c r="R14" s="36"/>
      <c r="S14" s="36"/>
      <c r="T14" s="36"/>
      <c r="U14" s="36"/>
      <c r="V14" s="36"/>
      <c r="W14" s="36"/>
    </row>
    <row r="15" spans="2:23" x14ac:dyDescent="0.25">
      <c r="B15" s="27" t="s">
        <v>2</v>
      </c>
      <c r="C15" s="27">
        <v>173.73099999999999</v>
      </c>
      <c r="D15" s="27">
        <v>6181.9712999999992</v>
      </c>
      <c r="E15" s="27">
        <v>51126.958899999998</v>
      </c>
      <c r="F15" s="27">
        <v>2464808.0438999999</v>
      </c>
      <c r="G15" s="27">
        <v>6100204.4158999994</v>
      </c>
      <c r="H15" s="27">
        <v>11440715.321999999</v>
      </c>
      <c r="I15" s="27">
        <v>20063210.442999996</v>
      </c>
      <c r="J15" s="27">
        <v>670</v>
      </c>
      <c r="K15" s="27">
        <v>23841</v>
      </c>
      <c r="L15" s="27">
        <v>197173</v>
      </c>
      <c r="M15" s="27">
        <v>9505623</v>
      </c>
      <c r="N15" s="27">
        <v>23525663</v>
      </c>
      <c r="O15" s="27">
        <v>44121540</v>
      </c>
      <c r="P15" s="27">
        <v>77374510</v>
      </c>
      <c r="Q15" s="36"/>
      <c r="R15" s="36"/>
      <c r="S15" s="36"/>
      <c r="T15" s="36"/>
      <c r="U15" s="36"/>
      <c r="V15" s="36"/>
      <c r="W15" s="36"/>
    </row>
    <row r="16" spans="2:23" x14ac:dyDescent="0.25">
      <c r="B16" s="28" t="s">
        <v>15</v>
      </c>
      <c r="C16" s="28">
        <v>0</v>
      </c>
      <c r="D16" s="28">
        <v>0.51859999999999995</v>
      </c>
      <c r="E16" s="28">
        <v>43.562399999999997</v>
      </c>
      <c r="F16" s="28">
        <v>24306.781999999999</v>
      </c>
      <c r="G16" s="28">
        <v>89519.176199999987</v>
      </c>
      <c r="H16" s="28">
        <v>597828.07779999997</v>
      </c>
      <c r="I16" s="28">
        <v>711698.11699999997</v>
      </c>
      <c r="J16" s="28"/>
      <c r="K16" s="28">
        <v>2</v>
      </c>
      <c r="L16" s="28">
        <v>168</v>
      </c>
      <c r="M16" s="28">
        <v>93740</v>
      </c>
      <c r="N16" s="28">
        <v>345234</v>
      </c>
      <c r="O16" s="28">
        <v>2305546</v>
      </c>
      <c r="P16" s="28">
        <v>2744690</v>
      </c>
      <c r="Q16" s="36"/>
      <c r="R16" s="36"/>
      <c r="S16" s="36"/>
      <c r="T16" s="36"/>
      <c r="U16" s="36"/>
      <c r="V16" s="36"/>
      <c r="W16" s="36"/>
    </row>
    <row r="17" spans="2:23" x14ac:dyDescent="0.25">
      <c r="B17" s="28" t="s">
        <v>3</v>
      </c>
      <c r="C17" s="28">
        <v>173.73099999999999</v>
      </c>
      <c r="D17" s="28">
        <v>4439.7345999999998</v>
      </c>
      <c r="E17" s="28">
        <v>21548.607899999999</v>
      </c>
      <c r="F17" s="28">
        <v>904163.80129999993</v>
      </c>
      <c r="G17" s="28">
        <v>1590698.4090999998</v>
      </c>
      <c r="H17" s="28">
        <v>3735384.0077999998</v>
      </c>
      <c r="I17" s="28">
        <v>6256408.291699999</v>
      </c>
      <c r="J17" s="28">
        <v>670</v>
      </c>
      <c r="K17" s="28">
        <v>17122</v>
      </c>
      <c r="L17" s="28">
        <v>83103</v>
      </c>
      <c r="M17" s="28">
        <v>3486941</v>
      </c>
      <c r="N17" s="28">
        <v>6134587</v>
      </c>
      <c r="O17" s="28">
        <v>14405646</v>
      </c>
      <c r="P17" s="28">
        <v>24128069</v>
      </c>
      <c r="Q17" s="36"/>
      <c r="R17" s="36"/>
      <c r="S17" s="36"/>
      <c r="T17" s="36"/>
      <c r="U17" s="36"/>
      <c r="V17" s="36"/>
      <c r="W17" s="36"/>
    </row>
    <row r="18" spans="2:23" x14ac:dyDescent="0.25">
      <c r="B18" s="28" t="s">
        <v>16</v>
      </c>
      <c r="C18" s="28">
        <v>0</v>
      </c>
      <c r="D18" s="28">
        <v>0</v>
      </c>
      <c r="E18" s="28">
        <v>54.971599999999995</v>
      </c>
      <c r="F18" s="28">
        <v>36070.704399999995</v>
      </c>
      <c r="G18" s="28">
        <v>194770.08339999997</v>
      </c>
      <c r="H18" s="28">
        <v>977578.11379999993</v>
      </c>
      <c r="I18" s="28">
        <v>1208473.8731999998</v>
      </c>
      <c r="J18" s="28"/>
      <c r="K18" s="28"/>
      <c r="L18" s="28">
        <v>212</v>
      </c>
      <c r="M18" s="28">
        <v>139108</v>
      </c>
      <c r="N18" s="28">
        <v>751138</v>
      </c>
      <c r="O18" s="28">
        <v>3770066</v>
      </c>
      <c r="P18" s="28">
        <v>4660524</v>
      </c>
      <c r="Q18" s="36"/>
      <c r="R18" s="36"/>
      <c r="S18" s="36"/>
      <c r="T18" s="36"/>
      <c r="U18" s="36"/>
      <c r="V18" s="36"/>
      <c r="W18" s="36"/>
    </row>
    <row r="19" spans="2:23" x14ac:dyDescent="0.25">
      <c r="B19" s="28" t="s">
        <v>17</v>
      </c>
      <c r="C19" s="28">
        <v>0</v>
      </c>
      <c r="D19" s="28">
        <v>1741.7180999999998</v>
      </c>
      <c r="E19" s="28">
        <v>3239.1755999999996</v>
      </c>
      <c r="F19" s="28">
        <v>1066695.1157</v>
      </c>
      <c r="G19" s="28">
        <v>2873836.9393999996</v>
      </c>
      <c r="H19" s="28">
        <v>2543900.2484999998</v>
      </c>
      <c r="I19" s="28">
        <v>6489413.1972999992</v>
      </c>
      <c r="J19" s="28"/>
      <c r="K19" s="28">
        <v>6717</v>
      </c>
      <c r="L19" s="28">
        <v>12492</v>
      </c>
      <c r="M19" s="28">
        <v>4113749</v>
      </c>
      <c r="N19" s="28">
        <v>11083058</v>
      </c>
      <c r="O19" s="28">
        <v>9810645</v>
      </c>
      <c r="P19" s="28">
        <v>25026661</v>
      </c>
      <c r="Q19" s="36"/>
      <c r="R19" s="36"/>
      <c r="S19" s="36"/>
      <c r="T19" s="36"/>
      <c r="U19" s="36"/>
      <c r="V19" s="36"/>
      <c r="W19" s="36"/>
    </row>
    <row r="20" spans="2:23" x14ac:dyDescent="0.25">
      <c r="B20" s="28" t="s">
        <v>18</v>
      </c>
      <c r="C20" s="28">
        <v>0</v>
      </c>
      <c r="D20" s="28">
        <v>0</v>
      </c>
      <c r="E20" s="28">
        <v>26240.641399999997</v>
      </c>
      <c r="F20" s="28">
        <v>433571.64049999998</v>
      </c>
      <c r="G20" s="28">
        <v>1351379.8077999998</v>
      </c>
      <c r="H20" s="28">
        <v>3586024.8740999997</v>
      </c>
      <c r="I20" s="28">
        <v>5397216.9637999991</v>
      </c>
      <c r="J20" s="28"/>
      <c r="K20" s="28"/>
      <c r="L20" s="28">
        <v>101198</v>
      </c>
      <c r="M20" s="28">
        <v>1672085</v>
      </c>
      <c r="N20" s="28">
        <v>5211646</v>
      </c>
      <c r="O20" s="28">
        <v>13829637</v>
      </c>
      <c r="P20" s="28">
        <v>20814566</v>
      </c>
      <c r="Q20" s="36"/>
      <c r="R20" s="36"/>
      <c r="S20" s="36"/>
      <c r="T20" s="36"/>
      <c r="U20" s="36"/>
      <c r="V20" s="36"/>
      <c r="W20" s="36"/>
    </row>
    <row r="21" spans="2:23" x14ac:dyDescent="0.25">
      <c r="B21" s="27" t="s">
        <v>4</v>
      </c>
      <c r="C21" s="27">
        <v>0</v>
      </c>
      <c r="D21" s="27">
        <v>0</v>
      </c>
      <c r="E21" s="27">
        <v>0</v>
      </c>
      <c r="F21" s="27">
        <v>13671.073899999999</v>
      </c>
      <c r="G21" s="27">
        <v>453.77499999999998</v>
      </c>
      <c r="H21" s="27">
        <v>2010.8714999999997</v>
      </c>
      <c r="I21" s="27">
        <v>16135.720399999998</v>
      </c>
      <c r="J21" s="27"/>
      <c r="K21" s="27"/>
      <c r="L21" s="27"/>
      <c r="M21" s="27">
        <v>52723</v>
      </c>
      <c r="N21" s="27">
        <v>1750</v>
      </c>
      <c r="O21" s="27">
        <v>7755</v>
      </c>
      <c r="P21" s="27">
        <v>62228</v>
      </c>
      <c r="Q21" s="36"/>
      <c r="R21" s="36"/>
      <c r="S21" s="36"/>
      <c r="T21" s="36"/>
      <c r="U21" s="36"/>
      <c r="V21" s="36"/>
      <c r="W21" s="36"/>
    </row>
    <row r="22" spans="2:23" x14ac:dyDescent="0.25">
      <c r="B22" s="28" t="s">
        <v>19</v>
      </c>
      <c r="C22" s="28">
        <v>0</v>
      </c>
      <c r="D22" s="28">
        <v>0</v>
      </c>
      <c r="E22" s="28">
        <v>0</v>
      </c>
      <c r="F22" s="28">
        <v>13671.073899999999</v>
      </c>
      <c r="G22" s="28">
        <v>448.32969999999995</v>
      </c>
      <c r="H22" s="28">
        <v>1241.0097999999998</v>
      </c>
      <c r="I22" s="28">
        <v>15360.413399999998</v>
      </c>
      <c r="J22" s="28"/>
      <c r="K22" s="28"/>
      <c r="L22" s="28"/>
      <c r="M22" s="28">
        <v>52723</v>
      </c>
      <c r="N22" s="28">
        <v>1729</v>
      </c>
      <c r="O22" s="28">
        <v>4786</v>
      </c>
      <c r="P22" s="28">
        <v>59238</v>
      </c>
      <c r="Q22" s="36"/>
      <c r="R22" s="36"/>
      <c r="S22" s="36"/>
      <c r="T22" s="36"/>
      <c r="U22" s="36"/>
      <c r="V22" s="36"/>
      <c r="W22" s="36"/>
    </row>
    <row r="23" spans="2:23" x14ac:dyDescent="0.25">
      <c r="B23" s="28" t="s">
        <v>20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23.596299999999999</v>
      </c>
      <c r="I23" s="28">
        <v>23.596299999999999</v>
      </c>
      <c r="J23" s="28"/>
      <c r="K23" s="28"/>
      <c r="L23" s="28"/>
      <c r="M23" s="28"/>
      <c r="N23" s="28"/>
      <c r="O23" s="28">
        <v>91</v>
      </c>
      <c r="P23" s="28">
        <v>91</v>
      </c>
      <c r="Q23" s="36"/>
      <c r="R23" s="36"/>
      <c r="S23" s="36"/>
      <c r="T23" s="36"/>
      <c r="U23" s="36"/>
      <c r="V23" s="36"/>
      <c r="W23" s="36"/>
    </row>
    <row r="24" spans="2:23" x14ac:dyDescent="0.25">
      <c r="B24" s="28" t="s">
        <v>21</v>
      </c>
      <c r="C24" s="28">
        <v>0</v>
      </c>
      <c r="D24" s="28">
        <v>0</v>
      </c>
      <c r="E24" s="28">
        <v>0</v>
      </c>
      <c r="F24" s="28">
        <v>0</v>
      </c>
      <c r="G24" s="28">
        <v>5.4452999999999996</v>
      </c>
      <c r="H24" s="28">
        <v>746.26539999999989</v>
      </c>
      <c r="I24" s="28">
        <v>751.71069999999997</v>
      </c>
      <c r="J24" s="28"/>
      <c r="K24" s="28"/>
      <c r="L24" s="28"/>
      <c r="M24" s="28"/>
      <c r="N24" s="28">
        <v>21</v>
      </c>
      <c r="O24" s="28">
        <v>2878</v>
      </c>
      <c r="P24" s="28">
        <v>2899</v>
      </c>
      <c r="Q24" s="36"/>
      <c r="R24" s="36"/>
      <c r="S24" s="36"/>
      <c r="T24" s="36"/>
      <c r="U24" s="36"/>
      <c r="V24" s="36"/>
      <c r="W24" s="36"/>
    </row>
  </sheetData>
  <mergeCells count="2">
    <mergeCell ref="C2:I2"/>
    <mergeCell ref="J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4"/>
  <sheetViews>
    <sheetView workbookViewId="0"/>
  </sheetViews>
  <sheetFormatPr defaultRowHeight="15" x14ac:dyDescent="0.25"/>
  <cols>
    <col min="1" max="1" width="3.140625" customWidth="1"/>
    <col min="2" max="2" width="25.85546875" customWidth="1"/>
    <col min="3" max="4" width="9.85546875" bestFit="1" customWidth="1"/>
    <col min="5" max="5" width="10.5703125" bestFit="1" customWidth="1"/>
    <col min="6" max="8" width="11.5703125" bestFit="1" customWidth="1"/>
    <col min="9" max="9" width="12.28515625" bestFit="1" customWidth="1"/>
    <col min="10" max="10" width="9.85546875" bestFit="1" customWidth="1"/>
    <col min="11" max="11" width="10.5703125" bestFit="1" customWidth="1"/>
    <col min="12" max="14" width="11.5703125" bestFit="1" customWidth="1"/>
    <col min="15" max="16" width="12.5703125" bestFit="1" customWidth="1"/>
    <col min="17" max="17" width="7.7109375" bestFit="1" customWidth="1"/>
  </cols>
  <sheetData>
    <row r="2" spans="2:24" x14ac:dyDescent="0.25">
      <c r="B2" s="10"/>
      <c r="C2" s="74" t="s">
        <v>34</v>
      </c>
      <c r="D2" s="74"/>
      <c r="E2" s="74"/>
      <c r="F2" s="74"/>
      <c r="G2" s="74"/>
      <c r="H2" s="74"/>
      <c r="I2" s="74"/>
      <c r="J2" s="75" t="s">
        <v>35</v>
      </c>
      <c r="K2" s="75"/>
      <c r="L2" s="75"/>
      <c r="M2" s="75"/>
      <c r="N2" s="75"/>
      <c r="O2" s="75"/>
      <c r="P2" s="75"/>
    </row>
    <row r="3" spans="2:24" x14ac:dyDescent="0.25">
      <c r="B3" s="10" t="s">
        <v>0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9" t="s">
        <v>22</v>
      </c>
      <c r="K3" s="19" t="s">
        <v>23</v>
      </c>
      <c r="L3" s="19" t="s">
        <v>24</v>
      </c>
      <c r="M3" s="19" t="s">
        <v>25</v>
      </c>
      <c r="N3" s="19" t="s">
        <v>26</v>
      </c>
      <c r="O3" s="19" t="s">
        <v>27</v>
      </c>
      <c r="P3" s="19" t="s">
        <v>28</v>
      </c>
    </row>
    <row r="4" spans="2:24" x14ac:dyDescent="0.25">
      <c r="B4" s="26" t="s">
        <v>5</v>
      </c>
      <c r="C4" s="26">
        <v>443.81979999999999</v>
      </c>
      <c r="D4" s="26">
        <v>766790.70439999993</v>
      </c>
      <c r="E4" s="26">
        <v>5241808.9775999999</v>
      </c>
      <c r="F4" s="26">
        <v>9639324.1258000005</v>
      </c>
      <c r="G4" s="26">
        <v>13060129.362599999</v>
      </c>
      <c r="H4" s="26">
        <v>25535202.426599998</v>
      </c>
      <c r="I4" s="26">
        <v>54243699.4168</v>
      </c>
      <c r="J4" s="26">
        <v>1879</v>
      </c>
      <c r="K4" s="26">
        <v>3246362</v>
      </c>
      <c r="L4" s="26">
        <v>22192248</v>
      </c>
      <c r="M4" s="26">
        <v>40810009</v>
      </c>
      <c r="N4" s="26">
        <v>55292673</v>
      </c>
      <c r="O4" s="26">
        <v>108108393</v>
      </c>
      <c r="P4" s="26">
        <v>229651564</v>
      </c>
      <c r="Q4" s="36">
        <f t="shared" ref="Q4:Q17" si="0">C4/J4</f>
        <v>0.23619999999999999</v>
      </c>
      <c r="R4" s="36" t="s">
        <v>48</v>
      </c>
      <c r="S4" s="36"/>
      <c r="T4" s="36"/>
      <c r="U4" s="36"/>
      <c r="V4" s="36"/>
      <c r="W4" s="36"/>
      <c r="X4" s="36"/>
    </row>
    <row r="5" spans="2:24" x14ac:dyDescent="0.25">
      <c r="B5" s="27" t="s">
        <v>6</v>
      </c>
      <c r="C5" s="27">
        <v>0</v>
      </c>
      <c r="D5" s="27">
        <v>0</v>
      </c>
      <c r="E5" s="27">
        <v>322782.18059999996</v>
      </c>
      <c r="F5" s="27">
        <v>2323789.926</v>
      </c>
      <c r="G5" s="27">
        <v>1829323.6495999999</v>
      </c>
      <c r="H5" s="27">
        <v>2978128.8810000001</v>
      </c>
      <c r="I5" s="27">
        <v>7454024.6371999998</v>
      </c>
      <c r="J5" s="27"/>
      <c r="K5" s="27"/>
      <c r="L5" s="27">
        <v>1366563</v>
      </c>
      <c r="M5" s="27">
        <v>9838230</v>
      </c>
      <c r="N5" s="27">
        <v>7744808</v>
      </c>
      <c r="O5" s="27">
        <v>12608505</v>
      </c>
      <c r="P5" s="27">
        <v>31558106</v>
      </c>
      <c r="Q5" s="36"/>
      <c r="R5" s="36"/>
      <c r="S5" s="36"/>
      <c r="T5" s="36"/>
      <c r="U5" s="36"/>
      <c r="V5" s="36"/>
      <c r="W5" s="36"/>
      <c r="X5" s="36"/>
    </row>
    <row r="6" spans="2:24" x14ac:dyDescent="0.25">
      <c r="B6" s="28" t="s">
        <v>7</v>
      </c>
      <c r="C6" s="28">
        <v>0</v>
      </c>
      <c r="D6" s="28">
        <v>0</v>
      </c>
      <c r="E6" s="28">
        <v>322777.929</v>
      </c>
      <c r="F6" s="28">
        <v>1498780.8817999999</v>
      </c>
      <c r="G6" s="28">
        <v>971401.08019999997</v>
      </c>
      <c r="H6" s="28">
        <v>507465.77960000001</v>
      </c>
      <c r="I6" s="28">
        <v>3300425.6705999998</v>
      </c>
      <c r="J6" s="28"/>
      <c r="K6" s="28"/>
      <c r="L6" s="28">
        <v>1366545</v>
      </c>
      <c r="M6" s="28">
        <v>6345389</v>
      </c>
      <c r="N6" s="28">
        <v>4112621</v>
      </c>
      <c r="O6" s="28">
        <v>2148458</v>
      </c>
      <c r="P6" s="28">
        <v>13973013</v>
      </c>
      <c r="Q6" s="36"/>
      <c r="R6" s="36"/>
      <c r="S6" s="36"/>
      <c r="T6" s="36"/>
      <c r="U6" s="36"/>
      <c r="V6" s="36"/>
      <c r="W6" s="36"/>
      <c r="X6" s="36"/>
    </row>
    <row r="7" spans="2:24" x14ac:dyDescent="0.25">
      <c r="B7" s="28" t="s">
        <v>8</v>
      </c>
      <c r="C7" s="28">
        <v>0</v>
      </c>
      <c r="D7" s="28">
        <v>0</v>
      </c>
      <c r="E7" s="28">
        <v>0</v>
      </c>
      <c r="F7" s="28">
        <v>143503.31</v>
      </c>
      <c r="G7" s="28">
        <v>303663.6802</v>
      </c>
      <c r="H7" s="28">
        <v>331865.4878</v>
      </c>
      <c r="I7" s="28">
        <v>779032.478</v>
      </c>
      <c r="J7" s="28"/>
      <c r="K7" s="28"/>
      <c r="L7" s="28"/>
      <c r="M7" s="28">
        <v>607550</v>
      </c>
      <c r="N7" s="28">
        <v>1285621</v>
      </c>
      <c r="O7" s="28">
        <v>1405019</v>
      </c>
      <c r="P7" s="28">
        <v>3298190</v>
      </c>
      <c r="Q7" s="36"/>
      <c r="R7" s="36"/>
      <c r="S7" s="36"/>
      <c r="T7" s="36"/>
      <c r="U7" s="36"/>
      <c r="V7" s="36"/>
      <c r="W7" s="36"/>
      <c r="X7" s="36"/>
    </row>
    <row r="8" spans="2:24" x14ac:dyDescent="0.25">
      <c r="B8" s="28" t="s">
        <v>9</v>
      </c>
      <c r="C8" s="28">
        <v>0</v>
      </c>
      <c r="D8" s="28">
        <v>0</v>
      </c>
      <c r="E8" s="28">
        <v>0</v>
      </c>
      <c r="F8" s="28">
        <v>2210.3595999999998</v>
      </c>
      <c r="G8" s="28">
        <v>264227.25579999998</v>
      </c>
      <c r="H8" s="28">
        <v>1218461.32</v>
      </c>
      <c r="I8" s="28">
        <v>1484898.9353999998</v>
      </c>
      <c r="J8" s="28"/>
      <c r="K8" s="28"/>
      <c r="L8" s="28"/>
      <c r="M8" s="28">
        <v>9358</v>
      </c>
      <c r="N8" s="28">
        <v>1118659</v>
      </c>
      <c r="O8" s="28">
        <v>5158600</v>
      </c>
      <c r="P8" s="28">
        <v>6286617</v>
      </c>
      <c r="Q8" s="36"/>
      <c r="R8" s="36"/>
      <c r="S8" s="36"/>
      <c r="T8" s="36"/>
      <c r="U8" s="36"/>
      <c r="V8" s="36"/>
      <c r="W8" s="36"/>
      <c r="X8" s="36"/>
    </row>
    <row r="9" spans="2:24" x14ac:dyDescent="0.25">
      <c r="B9" s="28" t="s">
        <v>10</v>
      </c>
      <c r="C9" s="28">
        <v>0</v>
      </c>
      <c r="D9" s="28">
        <v>0</v>
      </c>
      <c r="E9" s="28">
        <v>4.2515999999999998</v>
      </c>
      <c r="F9" s="28">
        <v>679295.37459999998</v>
      </c>
      <c r="G9" s="28">
        <v>248503.658</v>
      </c>
      <c r="H9" s="28">
        <v>500934.141</v>
      </c>
      <c r="I9" s="28">
        <v>1428737.4251999999</v>
      </c>
      <c r="J9" s="28"/>
      <c r="K9" s="28"/>
      <c r="L9" s="28">
        <v>18</v>
      </c>
      <c r="M9" s="28">
        <v>2875933</v>
      </c>
      <c r="N9" s="28">
        <v>1052090</v>
      </c>
      <c r="O9" s="28">
        <v>2120805</v>
      </c>
      <c r="P9" s="28">
        <v>6048846</v>
      </c>
      <c r="Q9" s="36"/>
      <c r="R9" s="36"/>
      <c r="S9" s="36"/>
      <c r="T9" s="36"/>
      <c r="U9" s="36"/>
      <c r="V9" s="36"/>
      <c r="W9" s="36"/>
      <c r="X9" s="36"/>
    </row>
    <row r="10" spans="2:24" x14ac:dyDescent="0.25">
      <c r="B10" s="28" t="s">
        <v>11</v>
      </c>
      <c r="C10" s="28">
        <v>0</v>
      </c>
      <c r="D10" s="28">
        <v>0</v>
      </c>
      <c r="E10" s="28">
        <v>0</v>
      </c>
      <c r="F10" s="28">
        <v>0</v>
      </c>
      <c r="G10" s="28">
        <v>41527.975399999996</v>
      </c>
      <c r="H10" s="28">
        <v>419402.15259999997</v>
      </c>
      <c r="I10" s="28">
        <v>460930.12799999997</v>
      </c>
      <c r="J10" s="28"/>
      <c r="K10" s="28"/>
      <c r="L10" s="28"/>
      <c r="M10" s="28"/>
      <c r="N10" s="28">
        <v>175817</v>
      </c>
      <c r="O10" s="28">
        <v>1775623</v>
      </c>
      <c r="P10" s="28">
        <v>1951440</v>
      </c>
      <c r="Q10" s="36"/>
      <c r="R10" s="36"/>
      <c r="S10" s="36"/>
      <c r="T10" s="36"/>
      <c r="U10" s="36"/>
      <c r="V10" s="36"/>
      <c r="W10" s="36"/>
      <c r="X10" s="36"/>
    </row>
    <row r="11" spans="2:24" x14ac:dyDescent="0.25">
      <c r="B11" s="27" t="s">
        <v>1</v>
      </c>
      <c r="C11" s="27">
        <v>285.09339999999997</v>
      </c>
      <c r="D11" s="27">
        <v>754350.9952</v>
      </c>
      <c r="E11" s="27">
        <v>4831988.7504000003</v>
      </c>
      <c r="F11" s="27">
        <v>4208911.1015999997</v>
      </c>
      <c r="G11" s="27">
        <v>3804550.6373999999</v>
      </c>
      <c r="H11" s="27">
        <v>9388824.8139999993</v>
      </c>
      <c r="I11" s="27">
        <v>22988911.392000001</v>
      </c>
      <c r="J11" s="27">
        <v>1207</v>
      </c>
      <c r="K11" s="27">
        <v>3193696</v>
      </c>
      <c r="L11" s="27">
        <v>20457192</v>
      </c>
      <c r="M11" s="27">
        <v>17819268</v>
      </c>
      <c r="N11" s="27">
        <v>16107327</v>
      </c>
      <c r="O11" s="27">
        <v>39749470</v>
      </c>
      <c r="P11" s="27">
        <v>97328160</v>
      </c>
      <c r="Q11" s="36"/>
      <c r="R11" s="36"/>
      <c r="S11" s="36"/>
      <c r="T11" s="36"/>
      <c r="U11" s="36"/>
      <c r="V11" s="36"/>
      <c r="W11" s="36"/>
      <c r="X11" s="36"/>
    </row>
    <row r="12" spans="2:24" x14ac:dyDescent="0.25">
      <c r="B12" s="28" t="s">
        <v>12</v>
      </c>
      <c r="C12" s="28">
        <v>0</v>
      </c>
      <c r="D12" s="28">
        <v>0</v>
      </c>
      <c r="E12" s="28">
        <v>0</v>
      </c>
      <c r="F12" s="28">
        <v>158.49019999999999</v>
      </c>
      <c r="G12" s="28">
        <v>15704.938</v>
      </c>
      <c r="H12" s="28">
        <v>207163.93400000001</v>
      </c>
      <c r="I12" s="28">
        <v>223027.3622</v>
      </c>
      <c r="J12" s="28"/>
      <c r="K12" s="28"/>
      <c r="L12" s="28"/>
      <c r="M12" s="28">
        <v>671</v>
      </c>
      <c r="N12" s="28">
        <v>66490</v>
      </c>
      <c r="O12" s="28">
        <v>877070</v>
      </c>
      <c r="P12" s="28">
        <v>944231</v>
      </c>
      <c r="Q12" s="36"/>
      <c r="R12" s="36"/>
      <c r="S12" s="36"/>
      <c r="T12" s="36"/>
      <c r="U12" s="36"/>
      <c r="V12" s="36"/>
      <c r="W12" s="36"/>
      <c r="X12" s="36"/>
    </row>
    <row r="13" spans="2:24" x14ac:dyDescent="0.25">
      <c r="B13" s="28" t="s">
        <v>13</v>
      </c>
      <c r="C13" s="28">
        <v>0</v>
      </c>
      <c r="D13" s="28">
        <v>0</v>
      </c>
      <c r="E13" s="28">
        <v>807638.42379999999</v>
      </c>
      <c r="F13" s="28">
        <v>2930514.9764</v>
      </c>
      <c r="G13" s="28">
        <v>2053766.0859999999</v>
      </c>
      <c r="H13" s="28">
        <v>2634929.8086000001</v>
      </c>
      <c r="I13" s="28">
        <v>8426849.2948000003</v>
      </c>
      <c r="J13" s="28"/>
      <c r="K13" s="28"/>
      <c r="L13" s="28">
        <v>3419299</v>
      </c>
      <c r="M13" s="28">
        <v>12406922</v>
      </c>
      <c r="N13" s="28">
        <v>8695030</v>
      </c>
      <c r="O13" s="28">
        <v>11155503</v>
      </c>
      <c r="P13" s="28">
        <v>35676754</v>
      </c>
      <c r="Q13" s="36"/>
      <c r="R13" s="36"/>
      <c r="S13" s="36"/>
      <c r="T13" s="36"/>
      <c r="U13" s="36"/>
      <c r="V13" s="36"/>
      <c r="W13" s="36"/>
      <c r="X13" s="36"/>
    </row>
    <row r="14" spans="2:24" x14ac:dyDescent="0.25">
      <c r="B14" s="28" t="s">
        <v>14</v>
      </c>
      <c r="C14" s="28">
        <v>285.09339999999997</v>
      </c>
      <c r="D14" s="28">
        <v>754350.9952</v>
      </c>
      <c r="E14" s="28">
        <v>4024350.3265999998</v>
      </c>
      <c r="F14" s="28">
        <v>1278237.635</v>
      </c>
      <c r="G14" s="28">
        <v>1735079.6133999999</v>
      </c>
      <c r="H14" s="28">
        <v>6546731.0713999998</v>
      </c>
      <c r="I14" s="28">
        <v>14339034.734999999</v>
      </c>
      <c r="J14" s="28">
        <v>1207</v>
      </c>
      <c r="K14" s="28">
        <v>3193696</v>
      </c>
      <c r="L14" s="28">
        <v>17037893</v>
      </c>
      <c r="M14" s="28">
        <v>5411675</v>
      </c>
      <c r="N14" s="28">
        <v>7345807</v>
      </c>
      <c r="O14" s="28">
        <v>27716897</v>
      </c>
      <c r="P14" s="28">
        <v>60707175</v>
      </c>
      <c r="Q14" s="36"/>
      <c r="R14" s="36"/>
      <c r="S14" s="36"/>
      <c r="T14" s="36"/>
      <c r="U14" s="36"/>
      <c r="V14" s="36"/>
      <c r="W14" s="36"/>
      <c r="X14" s="36"/>
    </row>
    <row r="15" spans="2:24" x14ac:dyDescent="0.25">
      <c r="B15" s="27" t="s">
        <v>2</v>
      </c>
      <c r="C15" s="27">
        <v>158.72639999999998</v>
      </c>
      <c r="D15" s="27">
        <v>12439.709199999999</v>
      </c>
      <c r="E15" s="27">
        <v>87038.046600000001</v>
      </c>
      <c r="F15" s="27">
        <v>3070615.3530000001</v>
      </c>
      <c r="G15" s="27">
        <v>7423934.8829999994</v>
      </c>
      <c r="H15" s="27">
        <v>13164557.161799999</v>
      </c>
      <c r="I15" s="27">
        <v>23758743.879999999</v>
      </c>
      <c r="J15" s="27">
        <v>672</v>
      </c>
      <c r="K15" s="27">
        <v>52666</v>
      </c>
      <c r="L15" s="27">
        <v>368493</v>
      </c>
      <c r="M15" s="27">
        <v>13000065</v>
      </c>
      <c r="N15" s="27">
        <v>31430715</v>
      </c>
      <c r="O15" s="27">
        <v>55734789</v>
      </c>
      <c r="P15" s="27">
        <v>100587400</v>
      </c>
      <c r="Q15" s="36"/>
      <c r="R15" s="36"/>
      <c r="S15" s="36"/>
      <c r="T15" s="36"/>
      <c r="U15" s="36"/>
      <c r="V15" s="36"/>
      <c r="W15" s="36"/>
      <c r="X15" s="36"/>
    </row>
    <row r="16" spans="2:24" x14ac:dyDescent="0.25">
      <c r="B16" s="28" t="s">
        <v>15</v>
      </c>
      <c r="C16" s="28">
        <v>0</v>
      </c>
      <c r="D16" s="28">
        <v>0.47239999999999999</v>
      </c>
      <c r="E16" s="28">
        <v>115.738</v>
      </c>
      <c r="F16" s="28">
        <v>25518.5756</v>
      </c>
      <c r="G16" s="28">
        <v>106789.56299999999</v>
      </c>
      <c r="H16" s="28">
        <v>705528.21899999992</v>
      </c>
      <c r="I16" s="28">
        <v>837952.56799999997</v>
      </c>
      <c r="J16" s="28"/>
      <c r="K16" s="28">
        <v>2</v>
      </c>
      <c r="L16" s="28">
        <v>490</v>
      </c>
      <c r="M16" s="28">
        <v>108038</v>
      </c>
      <c r="N16" s="28">
        <v>452115</v>
      </c>
      <c r="O16" s="28">
        <v>2986995</v>
      </c>
      <c r="P16" s="28">
        <v>3547640</v>
      </c>
      <c r="Q16" s="36"/>
      <c r="R16" s="36"/>
      <c r="S16" s="36"/>
      <c r="T16" s="36"/>
      <c r="U16" s="36"/>
      <c r="V16" s="36"/>
      <c r="W16" s="36"/>
      <c r="X16" s="36"/>
    </row>
    <row r="17" spans="2:24" x14ac:dyDescent="0.25">
      <c r="B17" s="28" t="s">
        <v>3</v>
      </c>
      <c r="C17" s="28">
        <v>158.72639999999998</v>
      </c>
      <c r="D17" s="28">
        <v>10923.777599999999</v>
      </c>
      <c r="E17" s="28">
        <v>30883.6224</v>
      </c>
      <c r="F17" s="28">
        <v>1086356.0771999999</v>
      </c>
      <c r="G17" s="28">
        <v>1865563.8155999999</v>
      </c>
      <c r="H17" s="28">
        <v>3754848.0162</v>
      </c>
      <c r="I17" s="28">
        <v>6748734.0353999995</v>
      </c>
      <c r="J17" s="28">
        <v>672</v>
      </c>
      <c r="K17" s="28">
        <v>46248</v>
      </c>
      <c r="L17" s="28">
        <v>130752</v>
      </c>
      <c r="M17" s="28">
        <v>4599306</v>
      </c>
      <c r="N17" s="28">
        <v>7898238</v>
      </c>
      <c r="O17" s="28">
        <v>15896901</v>
      </c>
      <c r="P17" s="28">
        <v>28572117</v>
      </c>
      <c r="Q17" s="36"/>
      <c r="R17" s="36"/>
      <c r="S17" s="36"/>
      <c r="T17" s="36"/>
      <c r="U17" s="36"/>
      <c r="V17" s="36"/>
      <c r="W17" s="36"/>
      <c r="X17" s="36"/>
    </row>
    <row r="18" spans="2:24" x14ac:dyDescent="0.25">
      <c r="B18" s="28" t="s">
        <v>16</v>
      </c>
      <c r="C18" s="28">
        <v>0</v>
      </c>
      <c r="D18" s="28">
        <v>0</v>
      </c>
      <c r="E18" s="28">
        <v>69.206599999999995</v>
      </c>
      <c r="F18" s="28">
        <v>27126.625199999999</v>
      </c>
      <c r="G18" s="28">
        <v>322343.08480000001</v>
      </c>
      <c r="H18" s="28">
        <v>1631394.8994</v>
      </c>
      <c r="I18" s="28">
        <v>1980933.8159999999</v>
      </c>
      <c r="J18" s="28"/>
      <c r="K18" s="29"/>
      <c r="L18" s="28">
        <v>293</v>
      </c>
      <c r="M18" s="28">
        <v>114846</v>
      </c>
      <c r="N18" s="28">
        <v>1364704</v>
      </c>
      <c r="O18" s="28">
        <v>6906837</v>
      </c>
      <c r="P18" s="28">
        <v>8386680</v>
      </c>
      <c r="Q18" s="36"/>
      <c r="R18" s="36"/>
      <c r="S18" s="36"/>
      <c r="T18" s="36"/>
      <c r="U18" s="36"/>
      <c r="V18" s="36"/>
      <c r="W18" s="36"/>
      <c r="X18" s="36"/>
    </row>
    <row r="19" spans="2:24" x14ac:dyDescent="0.25">
      <c r="B19" s="28" t="s">
        <v>17</v>
      </c>
      <c r="C19" s="28">
        <v>0</v>
      </c>
      <c r="D19" s="28">
        <v>1515.4592</v>
      </c>
      <c r="E19" s="28">
        <v>16426.528999999999</v>
      </c>
      <c r="F19" s="28">
        <v>1413332.4612</v>
      </c>
      <c r="G19" s="28">
        <v>3636588.5811999999</v>
      </c>
      <c r="H19" s="28">
        <v>3179596.3796000001</v>
      </c>
      <c r="I19" s="28">
        <v>8247459.4101999998</v>
      </c>
      <c r="J19" s="28"/>
      <c r="K19" s="28">
        <v>6416</v>
      </c>
      <c r="L19" s="28">
        <v>69545</v>
      </c>
      <c r="M19" s="28">
        <v>5983626</v>
      </c>
      <c r="N19" s="28">
        <v>15396226</v>
      </c>
      <c r="O19" s="28">
        <v>13461458</v>
      </c>
      <c r="P19" s="28">
        <v>34917271</v>
      </c>
      <c r="Q19" s="36"/>
      <c r="R19" s="36"/>
      <c r="S19" s="36"/>
      <c r="T19" s="36"/>
      <c r="U19" s="36"/>
      <c r="V19" s="36"/>
      <c r="W19" s="36"/>
      <c r="X19" s="36"/>
    </row>
    <row r="20" spans="2:24" x14ac:dyDescent="0.25">
      <c r="B20" s="28" t="s">
        <v>18</v>
      </c>
      <c r="C20" s="28">
        <v>0</v>
      </c>
      <c r="D20" s="28">
        <v>0</v>
      </c>
      <c r="E20" s="28">
        <v>39542.950599999996</v>
      </c>
      <c r="F20" s="28">
        <v>518281.61379999999</v>
      </c>
      <c r="G20" s="28">
        <v>1492649.8384</v>
      </c>
      <c r="H20" s="28">
        <v>3893189.6475999998</v>
      </c>
      <c r="I20" s="28">
        <v>5943664.0504000001</v>
      </c>
      <c r="J20" s="28"/>
      <c r="K20" s="28"/>
      <c r="L20" s="28">
        <v>167413</v>
      </c>
      <c r="M20" s="28">
        <v>2194249</v>
      </c>
      <c r="N20" s="28">
        <v>6319432</v>
      </c>
      <c r="O20" s="28">
        <v>16482598</v>
      </c>
      <c r="P20" s="28">
        <v>25163692</v>
      </c>
      <c r="Q20" s="36"/>
      <c r="R20" s="36"/>
      <c r="S20" s="36"/>
      <c r="T20" s="36"/>
      <c r="U20" s="36"/>
      <c r="V20" s="36"/>
      <c r="W20" s="36"/>
      <c r="X20" s="36"/>
    </row>
    <row r="21" spans="2:24" x14ac:dyDescent="0.25">
      <c r="B21" s="27" t="s">
        <v>4</v>
      </c>
      <c r="C21" s="27">
        <v>0</v>
      </c>
      <c r="D21" s="27">
        <v>0</v>
      </c>
      <c r="E21" s="27">
        <v>0</v>
      </c>
      <c r="F21" s="27">
        <v>36007.745199999998</v>
      </c>
      <c r="G21" s="27">
        <v>2320.1925999999999</v>
      </c>
      <c r="H21" s="27">
        <v>3691.5697999999998</v>
      </c>
      <c r="I21" s="27">
        <v>42019.507599999997</v>
      </c>
      <c r="J21" s="27"/>
      <c r="K21" s="27"/>
      <c r="L21" s="27"/>
      <c r="M21" s="27">
        <v>152446</v>
      </c>
      <c r="N21" s="27">
        <v>9823</v>
      </c>
      <c r="O21" s="27">
        <v>15629</v>
      </c>
      <c r="P21" s="27">
        <v>177898</v>
      </c>
      <c r="Q21" s="36"/>
      <c r="R21" s="36"/>
      <c r="S21" s="36"/>
      <c r="T21" s="36"/>
      <c r="U21" s="36"/>
      <c r="V21" s="36"/>
      <c r="W21" s="36"/>
      <c r="X21" s="36"/>
    </row>
    <row r="22" spans="2:24" x14ac:dyDescent="0.25">
      <c r="B22" s="28" t="s">
        <v>19</v>
      </c>
      <c r="C22" s="28">
        <v>0</v>
      </c>
      <c r="D22" s="28">
        <v>0</v>
      </c>
      <c r="E22" s="28">
        <v>0</v>
      </c>
      <c r="F22" s="28">
        <v>36007.745199999998</v>
      </c>
      <c r="G22" s="28">
        <v>2320.1925999999999</v>
      </c>
      <c r="H22" s="28">
        <v>2964.5461999999998</v>
      </c>
      <c r="I22" s="28">
        <v>41292.483999999997</v>
      </c>
      <c r="J22" s="28"/>
      <c r="K22" s="28"/>
      <c r="L22" s="28"/>
      <c r="M22" s="28">
        <v>152446</v>
      </c>
      <c r="N22" s="28">
        <v>9823</v>
      </c>
      <c r="O22" s="28">
        <v>12551</v>
      </c>
      <c r="P22" s="28">
        <v>174820</v>
      </c>
      <c r="Q22" s="36"/>
      <c r="R22" s="36"/>
      <c r="S22" s="36"/>
      <c r="T22" s="36"/>
      <c r="U22" s="36"/>
      <c r="V22" s="36"/>
      <c r="W22" s="36"/>
      <c r="X22" s="36"/>
    </row>
    <row r="23" spans="2:24" x14ac:dyDescent="0.25">
      <c r="B23" s="28" t="s">
        <v>20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12.518599999999999</v>
      </c>
      <c r="I23" s="28">
        <v>12.518599999999999</v>
      </c>
      <c r="J23" s="28"/>
      <c r="K23" s="28"/>
      <c r="L23" s="28"/>
      <c r="M23" s="28"/>
      <c r="N23" s="28"/>
      <c r="O23" s="28">
        <v>53</v>
      </c>
      <c r="P23" s="28">
        <v>53</v>
      </c>
      <c r="Q23" s="36"/>
      <c r="R23" s="36"/>
      <c r="S23" s="36"/>
      <c r="T23" s="36"/>
      <c r="U23" s="36"/>
      <c r="V23" s="36"/>
      <c r="W23" s="36"/>
      <c r="X23" s="36"/>
    </row>
    <row r="24" spans="2:24" x14ac:dyDescent="0.25">
      <c r="B24" s="28" t="s">
        <v>21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714.505</v>
      </c>
      <c r="I24" s="28">
        <v>714.505</v>
      </c>
      <c r="J24" s="28"/>
      <c r="K24" s="28"/>
      <c r="L24" s="28"/>
      <c r="M24" s="28"/>
      <c r="N24" s="28">
        <v>0</v>
      </c>
      <c r="O24" s="28">
        <v>3025</v>
      </c>
      <c r="P24" s="28">
        <v>3025</v>
      </c>
      <c r="Q24" s="36"/>
      <c r="R24" s="36"/>
      <c r="S24" s="36"/>
      <c r="T24" s="36"/>
      <c r="U24" s="36"/>
      <c r="V24" s="36"/>
      <c r="W24" s="36"/>
      <c r="X24" s="36"/>
    </row>
  </sheetData>
  <mergeCells count="2">
    <mergeCell ref="C2:I2"/>
    <mergeCell ref="J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B38" sqref="B38"/>
    </sheetView>
  </sheetViews>
  <sheetFormatPr defaultRowHeight="15" x14ac:dyDescent="0.25"/>
  <cols>
    <col min="1" max="1" width="3.42578125" customWidth="1"/>
  </cols>
  <sheetData>
    <row r="2" spans="2:4" x14ac:dyDescent="0.25">
      <c r="C2" s="30">
        <v>2000</v>
      </c>
      <c r="D2" s="30">
        <v>2012</v>
      </c>
    </row>
    <row r="3" spans="2:4" x14ac:dyDescent="0.25">
      <c r="B3" s="30" t="s">
        <v>36</v>
      </c>
      <c r="C3" s="31">
        <v>0.25929999999999997</v>
      </c>
      <c r="D3" s="31">
        <v>0.23619999999999999</v>
      </c>
    </row>
    <row r="4" spans="2:4" x14ac:dyDescent="0.25">
      <c r="B4" t="s">
        <v>37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2.7109375" customWidth="1"/>
    <col min="2" max="2" width="25" bestFit="1" customWidth="1"/>
    <col min="3" max="4" width="10.5703125" bestFit="1" customWidth="1"/>
    <col min="5" max="7" width="11.5703125" bestFit="1" customWidth="1"/>
    <col min="8" max="9" width="12.5703125" bestFit="1" customWidth="1"/>
    <col min="10" max="10" width="10.5703125" bestFit="1" customWidth="1"/>
    <col min="11" max="12" width="11.5703125" bestFit="1" customWidth="1"/>
    <col min="13" max="16" width="12.5703125" bestFit="1" customWidth="1"/>
    <col min="23" max="23" width="12.28515625" bestFit="1" customWidth="1"/>
  </cols>
  <sheetData>
    <row r="2" spans="2:24" x14ac:dyDescent="0.25">
      <c r="B2" s="3"/>
      <c r="C2" s="64" t="s">
        <v>29</v>
      </c>
      <c r="D2" s="64"/>
      <c r="E2" s="64"/>
      <c r="F2" s="64"/>
      <c r="G2" s="64"/>
      <c r="H2" s="64"/>
      <c r="I2" s="64"/>
      <c r="J2" s="76" t="s">
        <v>30</v>
      </c>
      <c r="K2" s="76"/>
      <c r="L2" s="76"/>
      <c r="M2" s="76"/>
      <c r="N2" s="76"/>
      <c r="O2" s="76"/>
      <c r="P2" s="76"/>
    </row>
    <row r="3" spans="2:24" x14ac:dyDescent="0.25">
      <c r="B3" s="3" t="s">
        <v>0</v>
      </c>
      <c r="C3" s="3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32" t="s">
        <v>22</v>
      </c>
      <c r="K3" s="33" t="s">
        <v>23</v>
      </c>
      <c r="L3" s="33" t="s">
        <v>24</v>
      </c>
      <c r="M3" s="33" t="s">
        <v>25</v>
      </c>
      <c r="N3" s="33" t="s">
        <v>26</v>
      </c>
      <c r="O3" s="33" t="s">
        <v>27</v>
      </c>
      <c r="P3" s="33" t="s">
        <v>28</v>
      </c>
      <c r="Q3" s="34" t="s">
        <v>22</v>
      </c>
      <c r="R3" s="35" t="s">
        <v>23</v>
      </c>
      <c r="S3" s="35" t="s">
        <v>24</v>
      </c>
      <c r="T3" s="35" t="s">
        <v>25</v>
      </c>
      <c r="U3" s="35" t="s">
        <v>26</v>
      </c>
      <c r="V3" s="35" t="s">
        <v>27</v>
      </c>
      <c r="W3" s="35" t="s">
        <v>28</v>
      </c>
    </row>
    <row r="4" spans="2:24" x14ac:dyDescent="0.25">
      <c r="B4" s="12" t="s">
        <v>5</v>
      </c>
      <c r="C4" s="7">
        <f>'2000 rural vulnerability'!C4+'2000 urban vulnerability'!C4</f>
        <v>2756461.0978999999</v>
      </c>
      <c r="D4" s="7">
        <f>'2000 rural vulnerability'!D4+'2000 urban vulnerability'!D4</f>
        <v>4462361.7078</v>
      </c>
      <c r="E4" s="7">
        <f>'2000 rural vulnerability'!E4+'2000 urban vulnerability'!E4</f>
        <v>16831503.2599</v>
      </c>
      <c r="F4" s="7">
        <f>'2000 rural vulnerability'!F4+'2000 urban vulnerability'!F4</f>
        <v>56043889.079700001</v>
      </c>
      <c r="G4" s="7">
        <f>'2000 rural vulnerability'!G4+'2000 urban vulnerability'!G4</f>
        <v>53024225.548199996</v>
      </c>
      <c r="H4" s="7">
        <f>'2000 rural vulnerability'!H4+'2000 urban vulnerability'!H4</f>
        <v>119388946.71059999</v>
      </c>
      <c r="I4" s="7">
        <f>'2000 rural vulnerability'!I4+'2000 urban vulnerability'!I4</f>
        <v>252507387.4041</v>
      </c>
      <c r="J4" s="7">
        <f>'2000 rural vulnerability'!J4+'2000 urban vulnerability'!J4</f>
        <v>3752617</v>
      </c>
      <c r="K4" s="7">
        <f>'2000 rural vulnerability'!K4+'2000 urban vulnerability'!K4</f>
        <v>12662839</v>
      </c>
      <c r="L4" s="7">
        <f>'2000 rural vulnerability'!L4+'2000 urban vulnerability'!L4</f>
        <v>48425554</v>
      </c>
      <c r="M4" s="7">
        <f>'2000 rural vulnerability'!M4+'2000 urban vulnerability'!M4</f>
        <v>152290780</v>
      </c>
      <c r="N4" s="7">
        <f>'2000 rural vulnerability'!N4+'2000 urban vulnerability'!N4</f>
        <v>151351069</v>
      </c>
      <c r="O4" s="7">
        <f>'2000 rural vulnerability'!O4+'2000 urban vulnerability'!O4</f>
        <v>349218729</v>
      </c>
      <c r="P4" s="7">
        <f>'2000 rural vulnerability'!P4+'2000 urban vulnerability'!P4</f>
        <v>717701588</v>
      </c>
      <c r="Q4" s="4">
        <f t="shared" ref="Q4:Q19" si="0">C4/J4</f>
        <v>0.7345436792243919</v>
      </c>
      <c r="R4" s="4">
        <f t="shared" ref="R4:W7" si="1">D4/K4</f>
        <v>0.35239820294643248</v>
      </c>
      <c r="S4" s="4">
        <f t="shared" si="1"/>
        <v>0.34757482092822312</v>
      </c>
      <c r="T4" s="4">
        <f t="shared" si="1"/>
        <v>0.36800579181287274</v>
      </c>
      <c r="U4" s="4">
        <f t="shared" si="1"/>
        <v>0.35033928665677277</v>
      </c>
      <c r="V4" s="4">
        <f t="shared" si="1"/>
        <v>0.34187440934933355</v>
      </c>
      <c r="W4" s="89">
        <f>I4/P4</f>
        <v>0.35182782318728828</v>
      </c>
      <c r="X4" s="4"/>
    </row>
    <row r="5" spans="2:24" x14ac:dyDescent="0.25">
      <c r="B5" s="13" t="s">
        <v>6</v>
      </c>
      <c r="C5" s="8">
        <f>'2000 rural vulnerability'!C5+'2000 urban vulnerability'!C5</f>
        <v>927</v>
      </c>
      <c r="D5" s="8">
        <f>'2000 rural vulnerability'!D5+'2000 urban vulnerability'!D5</f>
        <v>139282</v>
      </c>
      <c r="E5" s="8">
        <f>'2000 rural vulnerability'!E5+'2000 urban vulnerability'!E5</f>
        <v>4652189.8602</v>
      </c>
      <c r="F5" s="8">
        <f>'2000 rural vulnerability'!F5+'2000 urban vulnerability'!F5</f>
        <v>22531904.425700001</v>
      </c>
      <c r="G5" s="8">
        <f>'2000 rural vulnerability'!G5+'2000 urban vulnerability'!G5</f>
        <v>15481956.692199999</v>
      </c>
      <c r="H5" s="8">
        <f>'2000 rural vulnerability'!H5+'2000 urban vulnerability'!H5</f>
        <v>16047844.5184</v>
      </c>
      <c r="I5" s="8">
        <f>'2000 rural vulnerability'!I5+'2000 urban vulnerability'!I5</f>
        <v>58854104.4965</v>
      </c>
      <c r="J5" s="8">
        <f>'2000 rural vulnerability'!J5+'2000 urban vulnerability'!J5</f>
        <v>927</v>
      </c>
      <c r="K5" s="8">
        <f>'2000 rural vulnerability'!K5+'2000 urban vulnerability'!K5</f>
        <v>246627</v>
      </c>
      <c r="L5" s="8">
        <f>'2000 rural vulnerability'!L5+'2000 urban vulnerability'!L5</f>
        <v>12364790</v>
      </c>
      <c r="M5" s="8">
        <f>'2000 rural vulnerability'!M5+'2000 urban vulnerability'!M5</f>
        <v>57007269</v>
      </c>
      <c r="N5" s="8">
        <f>'2000 rural vulnerability'!N5+'2000 urban vulnerability'!N5</f>
        <v>36407702</v>
      </c>
      <c r="O5" s="8">
        <f>'2000 rural vulnerability'!O5+'2000 urban vulnerability'!O5</f>
        <v>41324644</v>
      </c>
      <c r="P5" s="8">
        <f>'2000 rural vulnerability'!P5+'2000 urban vulnerability'!P5</f>
        <v>147351959</v>
      </c>
      <c r="Q5" s="5">
        <f t="shared" si="0"/>
        <v>1</v>
      </c>
      <c r="R5" s="5">
        <f t="shared" si="1"/>
        <v>0.56474757427207889</v>
      </c>
      <c r="S5" s="5">
        <f t="shared" si="1"/>
        <v>0.37624495524792578</v>
      </c>
      <c r="T5" s="5">
        <f t="shared" si="1"/>
        <v>0.39524616458473044</v>
      </c>
      <c r="U5" s="5">
        <f t="shared" si="1"/>
        <v>0.42523850289150356</v>
      </c>
      <c r="V5" s="5">
        <f t="shared" si="1"/>
        <v>0.38833594110090824</v>
      </c>
      <c r="W5" s="5">
        <f t="shared" si="1"/>
        <v>0.3994117546581108</v>
      </c>
      <c r="X5" s="5"/>
    </row>
    <row r="6" spans="2:24" x14ac:dyDescent="0.25">
      <c r="B6" s="14" t="s">
        <v>7</v>
      </c>
      <c r="C6" s="11">
        <f>'2000 rural vulnerability'!C6+'2000 urban vulnerability'!C6</f>
        <v>761</v>
      </c>
      <c r="D6" s="11">
        <f>'2000 rural vulnerability'!D6+'2000 urban vulnerability'!D6</f>
        <v>137342</v>
      </c>
      <c r="E6" s="11">
        <f>'2000 rural vulnerability'!E6+'2000 urban vulnerability'!E6</f>
        <v>4376500.1884000003</v>
      </c>
      <c r="F6" s="11">
        <f>'2000 rural vulnerability'!F6+'2000 urban vulnerability'!F6</f>
        <v>18535182.467599999</v>
      </c>
      <c r="G6" s="11">
        <f>'2000 rural vulnerability'!G6+'2000 urban vulnerability'!G6</f>
        <v>10146004.448799999</v>
      </c>
      <c r="H6" s="11">
        <f>'2000 rural vulnerability'!H6+'2000 urban vulnerability'!H6</f>
        <v>5600502.0208999999</v>
      </c>
      <c r="I6" s="11">
        <f>'2000 rural vulnerability'!I6+'2000 urban vulnerability'!I6</f>
        <v>38796292.125699997</v>
      </c>
      <c r="J6" s="11">
        <f>'2000 rural vulnerability'!J6+'2000 urban vulnerability'!J6</f>
        <v>760</v>
      </c>
      <c r="K6" s="11">
        <f>'2000 rural vulnerability'!K6+'2000 urban vulnerability'!K6</f>
        <v>243731</v>
      </c>
      <c r="L6" s="11">
        <f>'2000 rural vulnerability'!L6+'2000 urban vulnerability'!L6</f>
        <v>11745260</v>
      </c>
      <c r="M6" s="11">
        <f>'2000 rural vulnerability'!M6+'2000 urban vulnerability'!M6</f>
        <v>47684435</v>
      </c>
      <c r="N6" s="11">
        <f>'2000 rural vulnerability'!N6+'2000 urban vulnerability'!N6</f>
        <v>24340431</v>
      </c>
      <c r="O6" s="11">
        <f>'2000 rural vulnerability'!O6+'2000 urban vulnerability'!O6</f>
        <v>13266681</v>
      </c>
      <c r="P6" s="11">
        <f>'2000 rural vulnerability'!P6+'2000 urban vulnerability'!P6</f>
        <v>97281298</v>
      </c>
      <c r="Q6" s="15">
        <f t="shared" si="0"/>
        <v>1.0013157894736842</v>
      </c>
      <c r="R6" s="15">
        <f t="shared" si="1"/>
        <v>0.56349828294308069</v>
      </c>
      <c r="S6" s="15">
        <f t="shared" si="1"/>
        <v>0.37261841699545178</v>
      </c>
      <c r="T6" s="15">
        <f t="shared" si="1"/>
        <v>0.38870508725960579</v>
      </c>
      <c r="U6" s="15">
        <f t="shared" si="1"/>
        <v>0.41683750171884792</v>
      </c>
      <c r="V6" s="15">
        <f t="shared" si="1"/>
        <v>0.42214793744569573</v>
      </c>
      <c r="W6" s="15">
        <f t="shared" si="1"/>
        <v>0.39880524749680041</v>
      </c>
      <c r="X6" s="15"/>
    </row>
    <row r="7" spans="2:24" x14ac:dyDescent="0.25">
      <c r="B7" s="14" t="s">
        <v>8</v>
      </c>
      <c r="C7" s="11">
        <f>'2000 rural vulnerability'!C7+'2000 urban vulnerability'!C7</f>
        <v>166</v>
      </c>
      <c r="D7" s="11">
        <f>'2000 rural vulnerability'!D7+'2000 urban vulnerability'!D7</f>
        <v>1940</v>
      </c>
      <c r="E7" s="11">
        <f>'2000 rural vulnerability'!E7+'2000 urban vulnerability'!E7</f>
        <v>230052</v>
      </c>
      <c r="F7" s="11">
        <f>'2000 rural vulnerability'!F7+'2000 urban vulnerability'!F7</f>
        <v>2846610.4893999998</v>
      </c>
      <c r="G7" s="11">
        <f>'2000 rural vulnerability'!G7+'2000 urban vulnerability'!G7</f>
        <v>3052435.4698999999</v>
      </c>
      <c r="H7" s="11">
        <f>'2000 rural vulnerability'!H7+'2000 urban vulnerability'!H7</f>
        <v>3476710.7856000001</v>
      </c>
      <c r="I7" s="11">
        <f>'2000 rural vulnerability'!I7+'2000 urban vulnerability'!I7</f>
        <v>9607914.7448999994</v>
      </c>
      <c r="J7" s="11">
        <f>'2000 rural vulnerability'!J7+'2000 urban vulnerability'!J7</f>
        <v>167</v>
      </c>
      <c r="K7" s="11">
        <f>'2000 rural vulnerability'!K7+'2000 urban vulnerability'!K7</f>
        <v>2203</v>
      </c>
      <c r="L7" s="11">
        <f>'2000 rural vulnerability'!L7+'2000 urban vulnerability'!L7</f>
        <v>330534</v>
      </c>
      <c r="M7" s="11">
        <f>'2000 rural vulnerability'!M7+'2000 urban vulnerability'!M7</f>
        <v>4556326</v>
      </c>
      <c r="N7" s="11">
        <f>'2000 rural vulnerability'!N7+'2000 urban vulnerability'!N7</f>
        <v>4738255</v>
      </c>
      <c r="O7" s="11">
        <f>'2000 rural vulnerability'!O7+'2000 urban vulnerability'!O7</f>
        <v>5743919</v>
      </c>
      <c r="P7" s="11">
        <f>'2000 rural vulnerability'!P7+'2000 urban vulnerability'!P7</f>
        <v>15371404</v>
      </c>
      <c r="Q7" s="15">
        <f t="shared" si="0"/>
        <v>0.99401197604790414</v>
      </c>
      <c r="R7" s="15">
        <f t="shared" si="1"/>
        <v>0.88061733999092151</v>
      </c>
      <c r="S7" s="15">
        <f t="shared" si="1"/>
        <v>0.69600101653687674</v>
      </c>
      <c r="T7" s="15">
        <f t="shared" si="1"/>
        <v>0.62476005654555877</v>
      </c>
      <c r="U7" s="15">
        <f t="shared" si="1"/>
        <v>0.64421088985290997</v>
      </c>
      <c r="V7" s="15">
        <f t="shared" si="1"/>
        <v>0.6052854828906884</v>
      </c>
      <c r="W7" s="15">
        <f t="shared" si="1"/>
        <v>0.62505121489878213</v>
      </c>
      <c r="X7" s="15"/>
    </row>
    <row r="8" spans="2:24" x14ac:dyDescent="0.25">
      <c r="B8" s="14" t="s">
        <v>9</v>
      </c>
      <c r="C8" s="9">
        <f>'2000 rural vulnerability'!C8+'2000 urban vulnerability'!C8</f>
        <v>0</v>
      </c>
      <c r="D8" s="9">
        <f>'2000 rural vulnerability'!D8+'2000 urban vulnerability'!D8</f>
        <v>0</v>
      </c>
      <c r="E8" s="9">
        <f>'2000 rural vulnerability'!E8+'2000 urban vulnerability'!E8</f>
        <v>2634</v>
      </c>
      <c r="F8" s="9">
        <f>'2000 rural vulnerability'!F8+'2000 urban vulnerability'!F8</f>
        <v>307735.63909999997</v>
      </c>
      <c r="G8" s="9">
        <f>'2000 rural vulnerability'!G8+'2000 urban vulnerability'!G8</f>
        <v>965296.65409999993</v>
      </c>
      <c r="H8" s="9">
        <f>'2000 rural vulnerability'!H8+'2000 urban vulnerability'!H8</f>
        <v>3075470.1427999996</v>
      </c>
      <c r="I8" s="9">
        <f>'2000 rural vulnerability'!I8+'2000 urban vulnerability'!I8</f>
        <v>4351136.4359999998</v>
      </c>
      <c r="J8" s="9">
        <f>'2000 rural vulnerability'!J8+'2000 urban vulnerability'!J8</f>
        <v>0</v>
      </c>
      <c r="K8" s="9">
        <f>'2000 rural vulnerability'!K8+'2000 urban vulnerability'!K8</f>
        <v>693</v>
      </c>
      <c r="L8" s="9">
        <f>'2000 rural vulnerability'!L8+'2000 urban vulnerability'!L8</f>
        <v>45736</v>
      </c>
      <c r="M8" s="9">
        <f>'2000 rural vulnerability'!M8+'2000 urban vulnerability'!M8</f>
        <v>987162</v>
      </c>
      <c r="N8" s="9">
        <f>'2000 rural vulnerability'!N8+'2000 urban vulnerability'!N8</f>
        <v>3181949</v>
      </c>
      <c r="O8" s="9">
        <f>'2000 rural vulnerability'!O8+'2000 urban vulnerability'!O8</f>
        <v>10836097</v>
      </c>
      <c r="P8" s="9">
        <f>'2000 rural vulnerability'!P8+'2000 urban vulnerability'!P8</f>
        <v>15051637</v>
      </c>
      <c r="Q8" s="6"/>
      <c r="R8" s="6">
        <f t="shared" ref="R8:R22" si="2">D8/K8</f>
        <v>0</v>
      </c>
      <c r="S8" s="6">
        <f t="shared" ref="S8:S22" si="3">E8/L8</f>
        <v>5.7591394087808293E-2</v>
      </c>
      <c r="T8" s="6">
        <f t="shared" ref="T8:T24" si="4">F8/M8</f>
        <v>0.31173772805274108</v>
      </c>
      <c r="U8" s="6">
        <f t="shared" ref="U8:U24" si="5">G8/N8</f>
        <v>0.30336647573546904</v>
      </c>
      <c r="V8" s="6">
        <f t="shared" ref="V8:V24" si="6">H8/O8</f>
        <v>0.28381714770548838</v>
      </c>
      <c r="W8" s="6">
        <f t="shared" ref="W8:W24" si="7">I8/P8</f>
        <v>0.28908061202911017</v>
      </c>
      <c r="X8" s="6"/>
    </row>
    <row r="9" spans="2:24" x14ac:dyDescent="0.25">
      <c r="B9" s="14" t="s">
        <v>10</v>
      </c>
      <c r="C9" s="9">
        <f>'2000 rural vulnerability'!C9+'2000 urban vulnerability'!C9</f>
        <v>0</v>
      </c>
      <c r="D9" s="9">
        <f>'2000 rural vulnerability'!D9+'2000 urban vulnerability'!D9</f>
        <v>0</v>
      </c>
      <c r="E9" s="9">
        <f>'2000 rural vulnerability'!E9+'2000 urban vulnerability'!E9</f>
        <v>43003.671799999996</v>
      </c>
      <c r="F9" s="9">
        <f>'2000 rural vulnerability'!F9+'2000 urban vulnerability'!F9</f>
        <v>825359.82959999994</v>
      </c>
      <c r="G9" s="9">
        <f>'2000 rural vulnerability'!G9+'2000 urban vulnerability'!G9</f>
        <v>1091801.1435</v>
      </c>
      <c r="H9" s="9">
        <f>'2000 rural vulnerability'!H9+'2000 urban vulnerability'!H9</f>
        <v>1391237.3118</v>
      </c>
      <c r="I9" s="9">
        <f>'2000 rural vulnerability'!I9+'2000 urban vulnerability'!I9</f>
        <v>3351401.9567</v>
      </c>
      <c r="J9" s="9">
        <f>'2000 rural vulnerability'!J9+'2000 urban vulnerability'!J9</f>
        <v>0</v>
      </c>
      <c r="K9" s="9">
        <f>'2000 rural vulnerability'!K9+'2000 urban vulnerability'!K9</f>
        <v>0</v>
      </c>
      <c r="L9" s="9">
        <f>'2000 rural vulnerability'!L9+'2000 urban vulnerability'!L9</f>
        <v>243260</v>
      </c>
      <c r="M9" s="9">
        <f>'2000 rural vulnerability'!M9+'2000 urban vulnerability'!M9</f>
        <v>3732248</v>
      </c>
      <c r="N9" s="9">
        <f>'2000 rural vulnerability'!N9+'2000 urban vulnerability'!N9</f>
        <v>3448757</v>
      </c>
      <c r="O9" s="9">
        <f>'2000 rural vulnerability'!O9+'2000 urban vulnerability'!O9</f>
        <v>4241086</v>
      </c>
      <c r="P9" s="9">
        <f>'2000 rural vulnerability'!P9+'2000 urban vulnerability'!P9</f>
        <v>11665351</v>
      </c>
      <c r="Q9" s="6"/>
      <c r="R9" s="6"/>
      <c r="S9" s="6">
        <f t="shared" si="3"/>
        <v>0.17678069472991859</v>
      </c>
      <c r="T9" s="6">
        <f t="shared" si="4"/>
        <v>0.22114281516126472</v>
      </c>
      <c r="U9" s="6">
        <f t="shared" si="5"/>
        <v>0.31657815946440993</v>
      </c>
      <c r="V9" s="6">
        <f t="shared" si="6"/>
        <v>0.32803798644969706</v>
      </c>
      <c r="W9" s="6">
        <f t="shared" si="7"/>
        <v>0.2872954235753386</v>
      </c>
      <c r="X9" s="6"/>
    </row>
    <row r="10" spans="2:24" x14ac:dyDescent="0.25">
      <c r="B10" s="14" t="s">
        <v>11</v>
      </c>
      <c r="C10" s="9">
        <f>'2000 rural vulnerability'!C10+'2000 urban vulnerability'!C10</f>
        <v>0</v>
      </c>
      <c r="D10" s="9">
        <f>'2000 rural vulnerability'!D10+'2000 urban vulnerability'!D10</f>
        <v>0</v>
      </c>
      <c r="E10" s="9">
        <f>'2000 rural vulnerability'!E10+'2000 urban vulnerability'!E10</f>
        <v>0</v>
      </c>
      <c r="F10" s="9">
        <f>'2000 rural vulnerability'!F10+'2000 urban vulnerability'!F10</f>
        <v>17016</v>
      </c>
      <c r="G10" s="9">
        <f>'2000 rural vulnerability'!G10+'2000 urban vulnerability'!G10</f>
        <v>226418.97589999999</v>
      </c>
      <c r="H10" s="9">
        <f>'2000 rural vulnerability'!H10+'2000 urban vulnerability'!H10</f>
        <v>2503924.2573000002</v>
      </c>
      <c r="I10" s="9">
        <f>'2000 rural vulnerability'!I10+'2000 urban vulnerability'!I10</f>
        <v>2747359.2332000001</v>
      </c>
      <c r="J10" s="9">
        <f>'2000 rural vulnerability'!J10+'2000 urban vulnerability'!J10</f>
        <v>0</v>
      </c>
      <c r="K10" s="9">
        <f>'2000 rural vulnerability'!K10+'2000 urban vulnerability'!K10</f>
        <v>0</v>
      </c>
      <c r="L10" s="9">
        <f>'2000 rural vulnerability'!L10+'2000 urban vulnerability'!L10</f>
        <v>0</v>
      </c>
      <c r="M10" s="9">
        <f>'2000 rural vulnerability'!M10+'2000 urban vulnerability'!M10</f>
        <v>47098</v>
      </c>
      <c r="N10" s="9">
        <f>'2000 rural vulnerability'!N10+'2000 urban vulnerability'!N10</f>
        <v>698310</v>
      </c>
      <c r="O10" s="9">
        <f>'2000 rural vulnerability'!O10+'2000 urban vulnerability'!O10</f>
        <v>7236861</v>
      </c>
      <c r="P10" s="9">
        <f>'2000 rural vulnerability'!P10+'2000 urban vulnerability'!P10</f>
        <v>7982269</v>
      </c>
      <c r="Q10" s="6"/>
      <c r="R10" s="6"/>
      <c r="S10" s="6"/>
      <c r="T10" s="6">
        <f t="shared" si="4"/>
        <v>0.36128922671875663</v>
      </c>
      <c r="U10" s="6">
        <f t="shared" si="5"/>
        <v>0.32423848419756268</v>
      </c>
      <c r="V10" s="6">
        <f t="shared" si="6"/>
        <v>0.34599590309942391</v>
      </c>
      <c r="W10" s="6">
        <f t="shared" si="7"/>
        <v>0.34418274217518857</v>
      </c>
      <c r="X10" s="6"/>
    </row>
    <row r="11" spans="2:24" x14ac:dyDescent="0.25">
      <c r="B11" s="13" t="s">
        <v>1</v>
      </c>
      <c r="C11" s="8">
        <f>'2000 rural vulnerability'!C11+'2000 urban vulnerability'!C11</f>
        <v>568518.36690000002</v>
      </c>
      <c r="D11" s="8">
        <f>'2000 rural vulnerability'!D11+'2000 urban vulnerability'!D11</f>
        <v>2296164.7364999996</v>
      </c>
      <c r="E11" s="8">
        <f>'2000 rural vulnerability'!E11+'2000 urban vulnerability'!E11</f>
        <v>6816973.4408</v>
      </c>
      <c r="F11" s="8">
        <f>'2000 rural vulnerability'!F11+'2000 urban vulnerability'!F11</f>
        <v>8133139.5362</v>
      </c>
      <c r="G11" s="8">
        <f>'2000 rural vulnerability'!G11+'2000 urban vulnerability'!G11</f>
        <v>5891330.6650999999</v>
      </c>
      <c r="H11" s="8">
        <f>'2000 rural vulnerability'!H11+'2000 urban vulnerability'!H11</f>
        <v>15405701.9987</v>
      </c>
      <c r="I11" s="8">
        <f>'2000 rural vulnerability'!I11+'2000 urban vulnerability'!I11</f>
        <v>39111828.744199999</v>
      </c>
      <c r="J11" s="8">
        <f>'2000 rural vulnerability'!J11+'2000 urban vulnerability'!J11</f>
        <v>1052417</v>
      </c>
      <c r="K11" s="8">
        <f>'2000 rural vulnerability'!K11+'2000 urban vulnerability'!K11</f>
        <v>7638249</v>
      </c>
      <c r="L11" s="8">
        <f>'2000 rural vulnerability'!L11+'2000 urban vulnerability'!L11</f>
        <v>22098873</v>
      </c>
      <c r="M11" s="8">
        <f>'2000 rural vulnerability'!M11+'2000 urban vulnerability'!M11</f>
        <v>24126798</v>
      </c>
      <c r="N11" s="8">
        <f>'2000 rural vulnerability'!N11+'2000 urban vulnerability'!N11</f>
        <v>19322440</v>
      </c>
      <c r="O11" s="8">
        <f>'2000 rural vulnerability'!O11+'2000 urban vulnerability'!O11</f>
        <v>54666305</v>
      </c>
      <c r="P11" s="8">
        <f>'2000 rural vulnerability'!P11+'2000 urban vulnerability'!P11</f>
        <v>128905082</v>
      </c>
      <c r="Q11" s="5">
        <f t="shared" si="0"/>
        <v>0.5402025688486598</v>
      </c>
      <c r="R11" s="5">
        <f t="shared" si="2"/>
        <v>0.30061401984931357</v>
      </c>
      <c r="S11" s="5">
        <f t="shared" si="3"/>
        <v>0.30847606757140966</v>
      </c>
      <c r="T11" s="5">
        <f t="shared" si="4"/>
        <v>0.33709983132448823</v>
      </c>
      <c r="U11" s="5">
        <f t="shared" si="5"/>
        <v>0.30489579292780827</v>
      </c>
      <c r="V11" s="5">
        <f t="shared" si="6"/>
        <v>0.28181348636422382</v>
      </c>
      <c r="W11" s="5">
        <f t="shared" si="7"/>
        <v>0.30341572370436098</v>
      </c>
      <c r="X11" s="5"/>
    </row>
    <row r="12" spans="2:24" x14ac:dyDescent="0.25">
      <c r="B12" s="14" t="s">
        <v>12</v>
      </c>
      <c r="C12" s="9">
        <f>'2000 rural vulnerability'!C12+'2000 urban vulnerability'!C12</f>
        <v>0</v>
      </c>
      <c r="D12" s="9">
        <f>'2000 rural vulnerability'!D12+'2000 urban vulnerability'!D12</f>
        <v>0</v>
      </c>
      <c r="E12" s="9">
        <f>'2000 rural vulnerability'!E12+'2000 urban vulnerability'!E12</f>
        <v>314</v>
      </c>
      <c r="F12" s="9">
        <f>'2000 rural vulnerability'!F12+'2000 urban vulnerability'!F12</f>
        <v>30894.345799999999</v>
      </c>
      <c r="G12" s="9">
        <f>'2000 rural vulnerability'!G12+'2000 urban vulnerability'!G12</f>
        <v>127500.6635</v>
      </c>
      <c r="H12" s="9">
        <f>'2000 rural vulnerability'!H12+'2000 urban vulnerability'!H12</f>
        <v>1547593.0578000001</v>
      </c>
      <c r="I12" s="9">
        <f>'2000 rural vulnerability'!I12+'2000 urban vulnerability'!I12</f>
        <v>1706302.0671000001</v>
      </c>
      <c r="J12" s="9">
        <f>'2000 rural vulnerability'!J12+'2000 urban vulnerability'!J12</f>
        <v>0</v>
      </c>
      <c r="K12" s="9">
        <f>'2000 rural vulnerability'!K12+'2000 urban vulnerability'!K12</f>
        <v>0</v>
      </c>
      <c r="L12" s="9">
        <f>'2000 rural vulnerability'!L12+'2000 urban vulnerability'!L12</f>
        <v>444</v>
      </c>
      <c r="M12" s="9">
        <f>'2000 rural vulnerability'!M12+'2000 urban vulnerability'!M12</f>
        <v>56154</v>
      </c>
      <c r="N12" s="9">
        <f>'2000 rural vulnerability'!N12+'2000 urban vulnerability'!N12</f>
        <v>230093</v>
      </c>
      <c r="O12" s="9">
        <f>'2000 rural vulnerability'!O12+'2000 urban vulnerability'!O12</f>
        <v>3137208</v>
      </c>
      <c r="P12" s="9">
        <f>'2000 rural vulnerability'!P12+'2000 urban vulnerability'!P12</f>
        <v>3423899</v>
      </c>
      <c r="Q12" s="6"/>
      <c r="R12" s="6"/>
      <c r="S12" s="6">
        <f t="shared" si="3"/>
        <v>0.7072072072072072</v>
      </c>
      <c r="T12" s="6">
        <f t="shared" si="4"/>
        <v>0.55017177404993411</v>
      </c>
      <c r="U12" s="6">
        <f t="shared" si="5"/>
        <v>0.5541266509628715</v>
      </c>
      <c r="V12" s="6">
        <f t="shared" si="6"/>
        <v>0.49330266204854767</v>
      </c>
      <c r="W12" s="6">
        <f t="shared" si="7"/>
        <v>0.49835058426080914</v>
      </c>
      <c r="X12" s="6"/>
    </row>
    <row r="13" spans="2:24" x14ac:dyDescent="0.25">
      <c r="B13" s="14" t="s">
        <v>13</v>
      </c>
      <c r="C13" s="11">
        <f>'2000 rural vulnerability'!C13+'2000 urban vulnerability'!C13</f>
        <v>1254</v>
      </c>
      <c r="D13" s="11">
        <f>'2000 rural vulnerability'!D13+'2000 urban vulnerability'!D13</f>
        <v>59784</v>
      </c>
      <c r="E13" s="11">
        <f>'2000 rural vulnerability'!E13+'2000 urban vulnerability'!E13</f>
        <v>2507292.1335999998</v>
      </c>
      <c r="F13" s="11">
        <f>'2000 rural vulnerability'!F13+'2000 urban vulnerability'!F13</f>
        <v>5946290.6118000001</v>
      </c>
      <c r="G13" s="11">
        <f>'2000 rural vulnerability'!G13+'2000 urban vulnerability'!G13</f>
        <v>3377580.7040999997</v>
      </c>
      <c r="H13" s="11">
        <f>'2000 rural vulnerability'!H13+'2000 urban vulnerability'!H13</f>
        <v>5559137.8990000002</v>
      </c>
      <c r="I13" s="11">
        <f>'2000 rural vulnerability'!I13+'2000 urban vulnerability'!I13</f>
        <v>17451339.348499998</v>
      </c>
      <c r="J13" s="11">
        <f>'2000 rural vulnerability'!J13+'2000 urban vulnerability'!J13</f>
        <v>1254</v>
      </c>
      <c r="K13" s="11">
        <f>'2000 rural vulnerability'!K13+'2000 urban vulnerability'!K13</f>
        <v>64866</v>
      </c>
      <c r="L13" s="11">
        <f>'2000 rural vulnerability'!L13+'2000 urban vulnerability'!L13</f>
        <v>6147637</v>
      </c>
      <c r="M13" s="11">
        <f>'2000 rural vulnerability'!M13+'2000 urban vulnerability'!M13</f>
        <v>16649637</v>
      </c>
      <c r="N13" s="11">
        <f>'2000 rural vulnerability'!N13+'2000 urban vulnerability'!N13</f>
        <v>10653873</v>
      </c>
      <c r="O13" s="11">
        <f>'2000 rural vulnerability'!O13+'2000 urban vulnerability'!O13</f>
        <v>18060468</v>
      </c>
      <c r="P13" s="11">
        <f>'2000 rural vulnerability'!P13+'2000 urban vulnerability'!P13</f>
        <v>51577735</v>
      </c>
      <c r="Q13" s="15">
        <f t="shared" si="0"/>
        <v>1</v>
      </c>
      <c r="R13" s="15">
        <f t="shared" si="2"/>
        <v>0.92165387105725649</v>
      </c>
      <c r="S13" s="15">
        <f t="shared" si="3"/>
        <v>0.40784648371398635</v>
      </c>
      <c r="T13" s="15">
        <f t="shared" si="4"/>
        <v>0.3571423576261753</v>
      </c>
      <c r="U13" s="15">
        <f t="shared" si="5"/>
        <v>0.31702843689801818</v>
      </c>
      <c r="V13" s="15">
        <f t="shared" si="6"/>
        <v>0.30780696818044806</v>
      </c>
      <c r="W13" s="15">
        <f t="shared" si="7"/>
        <v>0.33835024644839479</v>
      </c>
      <c r="X13" s="15"/>
    </row>
    <row r="14" spans="2:24" x14ac:dyDescent="0.25">
      <c r="B14" s="14" t="s">
        <v>14</v>
      </c>
      <c r="C14" s="11">
        <f>'2000 rural vulnerability'!C14+'2000 urban vulnerability'!C14</f>
        <v>567264.36690000002</v>
      </c>
      <c r="D14" s="11">
        <f>'2000 rural vulnerability'!D14+'2000 urban vulnerability'!D14</f>
        <v>2236380.7364999996</v>
      </c>
      <c r="E14" s="11">
        <f>'2000 rural vulnerability'!E14+'2000 urban vulnerability'!E14</f>
        <v>4309367.3071999997</v>
      </c>
      <c r="F14" s="11">
        <f>'2000 rural vulnerability'!F14+'2000 urban vulnerability'!F14</f>
        <v>2155954.5785999997</v>
      </c>
      <c r="G14" s="11">
        <f>'2000 rural vulnerability'!G14+'2000 urban vulnerability'!G14</f>
        <v>2386249.2974999999</v>
      </c>
      <c r="H14" s="11">
        <f>'2000 rural vulnerability'!H14+'2000 urban vulnerability'!H14</f>
        <v>8298971.0418999996</v>
      </c>
      <c r="I14" s="11">
        <f>'2000 rural vulnerability'!I14+'2000 urban vulnerability'!I14</f>
        <v>19954187.328599997</v>
      </c>
      <c r="J14" s="11">
        <f>'2000 rural vulnerability'!J14+'2000 urban vulnerability'!J14</f>
        <v>1051163</v>
      </c>
      <c r="K14" s="11">
        <f>'2000 rural vulnerability'!K14+'2000 urban vulnerability'!K14</f>
        <v>7573383</v>
      </c>
      <c r="L14" s="11">
        <f>'2000 rural vulnerability'!L14+'2000 urban vulnerability'!L14</f>
        <v>15950792</v>
      </c>
      <c r="M14" s="11">
        <f>'2000 rural vulnerability'!M14+'2000 urban vulnerability'!M14</f>
        <v>7421007</v>
      </c>
      <c r="N14" s="11">
        <f>'2000 rural vulnerability'!N14+'2000 urban vulnerability'!N14</f>
        <v>8438474</v>
      </c>
      <c r="O14" s="11">
        <f>'2000 rural vulnerability'!O14+'2000 urban vulnerability'!O14</f>
        <v>33468629</v>
      </c>
      <c r="P14" s="11">
        <f>'2000 rural vulnerability'!P14+'2000 urban vulnerability'!P14</f>
        <v>73903448</v>
      </c>
      <c r="Q14" s="15">
        <f t="shared" si="0"/>
        <v>0.53965404689853047</v>
      </c>
      <c r="R14" s="15">
        <f t="shared" si="2"/>
        <v>0.29529481560618281</v>
      </c>
      <c r="S14" s="15">
        <f t="shared" si="3"/>
        <v>0.27016635331963451</v>
      </c>
      <c r="T14" s="15">
        <f t="shared" si="4"/>
        <v>0.29052048847279077</v>
      </c>
      <c r="U14" s="15">
        <f t="shared" si="5"/>
        <v>0.28278208802918631</v>
      </c>
      <c r="V14" s="15">
        <f t="shared" si="6"/>
        <v>0.24796268296200599</v>
      </c>
      <c r="W14" s="15">
        <f t="shared" si="7"/>
        <v>0.27000346896669825</v>
      </c>
      <c r="X14" s="15"/>
    </row>
    <row r="15" spans="2:24" x14ac:dyDescent="0.25">
      <c r="B15" s="13" t="s">
        <v>2</v>
      </c>
      <c r="C15" s="8">
        <f>'2000 rural vulnerability'!C15+'2000 urban vulnerability'!C15</f>
        <v>2187015.7310000001</v>
      </c>
      <c r="D15" s="8">
        <f>'2000 rural vulnerability'!D15+'2000 urban vulnerability'!D15</f>
        <v>2023867.9713000001</v>
      </c>
      <c r="E15" s="8">
        <f>'2000 rural vulnerability'!E15+'2000 urban vulnerability'!E15</f>
        <v>5139031.9589</v>
      </c>
      <c r="F15" s="8">
        <f>'2000 rural vulnerability'!F15+'2000 urban vulnerability'!F15</f>
        <v>24463308.043899998</v>
      </c>
      <c r="G15" s="8">
        <f>'2000 rural vulnerability'!G15+'2000 urban vulnerability'!G15</f>
        <v>31370859.415899999</v>
      </c>
      <c r="H15" s="8">
        <f>'2000 rural vulnerability'!H15+'2000 urban vulnerability'!H15</f>
        <v>87380100.321999997</v>
      </c>
      <c r="I15" s="8">
        <f>'2000 rural vulnerability'!I15+'2000 urban vulnerability'!I15</f>
        <v>152564183.44299999</v>
      </c>
      <c r="J15" s="8">
        <f>'2000 rural vulnerability'!J15+'2000 urban vulnerability'!J15</f>
        <v>2699273</v>
      </c>
      <c r="K15" s="8">
        <f>'2000 rural vulnerability'!K15+'2000 urban vulnerability'!K15</f>
        <v>4774537</v>
      </c>
      <c r="L15" s="8">
        <f>'2000 rural vulnerability'!L15+'2000 urban vulnerability'!L15</f>
        <v>13726409</v>
      </c>
      <c r="M15" s="8">
        <f>'2000 rural vulnerability'!M15+'2000 urban vulnerability'!M15</f>
        <v>70010570</v>
      </c>
      <c r="N15" s="8">
        <f>'2000 rural vulnerability'!N15+'2000 urban vulnerability'!N15</f>
        <v>95238445</v>
      </c>
      <c r="O15" s="8">
        <f>'2000 rural vulnerability'!O15+'2000 urban vulnerability'!O15</f>
        <v>252434445</v>
      </c>
      <c r="P15" s="8">
        <f>'2000 rural vulnerability'!P15+'2000 urban vulnerability'!P15</f>
        <v>438883679</v>
      </c>
      <c r="Q15" s="5">
        <f t="shared" si="0"/>
        <v>0.8102239866067642</v>
      </c>
      <c r="R15" s="5">
        <f t="shared" si="2"/>
        <v>0.42388779714137731</v>
      </c>
      <c r="S15" s="5">
        <f t="shared" si="3"/>
        <v>0.37439012336729877</v>
      </c>
      <c r="T15" s="5">
        <f t="shared" si="4"/>
        <v>0.34942306631555775</v>
      </c>
      <c r="U15" s="5">
        <f t="shared" si="5"/>
        <v>0.32939281417183996</v>
      </c>
      <c r="V15" s="5">
        <f t="shared" si="6"/>
        <v>0.34614967193561874</v>
      </c>
      <c r="W15" s="5">
        <f t="shared" si="7"/>
        <v>0.34761872164081997</v>
      </c>
      <c r="X15" s="5"/>
    </row>
    <row r="16" spans="2:24" x14ac:dyDescent="0.25">
      <c r="B16" s="14" t="s">
        <v>15</v>
      </c>
      <c r="C16" s="11">
        <f>'2000 rural vulnerability'!C16+'2000 urban vulnerability'!C16</f>
        <v>3529</v>
      </c>
      <c r="D16" s="11">
        <f>'2000 rural vulnerability'!D16+'2000 urban vulnerability'!D16</f>
        <v>106147.5186</v>
      </c>
      <c r="E16" s="11">
        <f>'2000 rural vulnerability'!E16+'2000 urban vulnerability'!E16</f>
        <v>76058.562399999995</v>
      </c>
      <c r="F16" s="11">
        <f>'2000 rural vulnerability'!F16+'2000 urban vulnerability'!F16</f>
        <v>276204.78200000001</v>
      </c>
      <c r="G16" s="11">
        <f>'2000 rural vulnerability'!G16+'2000 urban vulnerability'!G16</f>
        <v>498893.17619999999</v>
      </c>
      <c r="H16" s="11">
        <f>'2000 rural vulnerability'!H16+'2000 urban vulnerability'!H16</f>
        <v>1062359.0778000001</v>
      </c>
      <c r="I16" s="11">
        <f>'2000 rural vulnerability'!I16+'2000 urban vulnerability'!I16</f>
        <v>2023192.1170000001</v>
      </c>
      <c r="J16" s="11">
        <f>'2000 rural vulnerability'!J16+'2000 urban vulnerability'!J16</f>
        <v>3563</v>
      </c>
      <c r="K16" s="11">
        <f>'2000 rural vulnerability'!K16+'2000 urban vulnerability'!K16</f>
        <v>124031</v>
      </c>
      <c r="L16" s="11">
        <f>'2000 rural vulnerability'!L16+'2000 urban vulnerability'!L16</f>
        <v>272686</v>
      </c>
      <c r="M16" s="11">
        <f>'2000 rural vulnerability'!M16+'2000 urban vulnerability'!M16</f>
        <v>904682</v>
      </c>
      <c r="N16" s="11">
        <f>'2000 rural vulnerability'!N16+'2000 urban vulnerability'!N16</f>
        <v>1794527</v>
      </c>
      <c r="O16" s="11">
        <f>'2000 rural vulnerability'!O16+'2000 urban vulnerability'!O16</f>
        <v>4253602</v>
      </c>
      <c r="P16" s="11">
        <f>'2000 rural vulnerability'!P16+'2000 urban vulnerability'!P16</f>
        <v>7353091</v>
      </c>
      <c r="Q16" s="15">
        <f t="shared" si="0"/>
        <v>0.99045747965197872</v>
      </c>
      <c r="R16" s="15">
        <f t="shared" si="2"/>
        <v>0.85581442220090131</v>
      </c>
      <c r="S16" s="15">
        <f t="shared" si="3"/>
        <v>0.27892360590569371</v>
      </c>
      <c r="T16" s="15">
        <f t="shared" si="4"/>
        <v>0.3053059329134436</v>
      </c>
      <c r="U16" s="15">
        <f t="shared" si="5"/>
        <v>0.27800817496755414</v>
      </c>
      <c r="V16" s="15">
        <f t="shared" si="6"/>
        <v>0.24975516698553368</v>
      </c>
      <c r="W16" s="15">
        <f t="shared" si="7"/>
        <v>0.27514852148572622</v>
      </c>
      <c r="X16" s="15"/>
    </row>
    <row r="17" spans="2:24" x14ac:dyDescent="0.25">
      <c r="B17" s="14" t="s">
        <v>3</v>
      </c>
      <c r="C17" s="11">
        <f>'2000 rural vulnerability'!C17+'2000 urban vulnerability'!C17</f>
        <v>1103640.7309999999</v>
      </c>
      <c r="D17" s="11">
        <f>'2000 rural vulnerability'!D17+'2000 urban vulnerability'!D17</f>
        <v>949902.73459999997</v>
      </c>
      <c r="E17" s="11">
        <f>'2000 rural vulnerability'!E17+'2000 urban vulnerability'!E17</f>
        <v>2275886.6079000002</v>
      </c>
      <c r="F17" s="11">
        <f>'2000 rural vulnerability'!F17+'2000 urban vulnerability'!F17</f>
        <v>14437202.8013</v>
      </c>
      <c r="G17" s="11">
        <f>'2000 rural vulnerability'!G17+'2000 urban vulnerability'!G17</f>
        <v>16936332.4091</v>
      </c>
      <c r="H17" s="11">
        <f>'2000 rural vulnerability'!H17+'2000 urban vulnerability'!H17</f>
        <v>48745892.007799998</v>
      </c>
      <c r="I17" s="11">
        <f>'2000 rural vulnerability'!I17+'2000 urban vulnerability'!I17</f>
        <v>84448857.291700006</v>
      </c>
      <c r="J17" s="11">
        <f>'2000 rural vulnerability'!J17+'2000 urban vulnerability'!J17</f>
        <v>1575325</v>
      </c>
      <c r="K17" s="11">
        <f>'2000 rural vulnerability'!K17+'2000 urban vulnerability'!K17</f>
        <v>3201749</v>
      </c>
      <c r="L17" s="11">
        <f>'2000 rural vulnerability'!L17+'2000 urban vulnerability'!L17</f>
        <v>7122955</v>
      </c>
      <c r="M17" s="11">
        <f>'2000 rural vulnerability'!M17+'2000 urban vulnerability'!M17</f>
        <v>41653387</v>
      </c>
      <c r="N17" s="11">
        <f>'2000 rural vulnerability'!N17+'2000 urban vulnerability'!N17</f>
        <v>51069405</v>
      </c>
      <c r="O17" s="11">
        <f>'2000 rural vulnerability'!O17+'2000 urban vulnerability'!O17</f>
        <v>138361057</v>
      </c>
      <c r="P17" s="11">
        <f>'2000 rural vulnerability'!P17+'2000 urban vulnerability'!P17</f>
        <v>242983878</v>
      </c>
      <c r="Q17" s="15">
        <f t="shared" si="0"/>
        <v>0.70057970958373661</v>
      </c>
      <c r="R17" s="15">
        <f t="shared" si="2"/>
        <v>0.29668244906143487</v>
      </c>
      <c r="S17" s="15">
        <f t="shared" si="3"/>
        <v>0.31951438804541094</v>
      </c>
      <c r="T17" s="15">
        <f t="shared" si="4"/>
        <v>0.34660333387294534</v>
      </c>
      <c r="U17" s="15">
        <f t="shared" si="5"/>
        <v>0.33163363483674813</v>
      </c>
      <c r="V17" s="15">
        <f t="shared" si="6"/>
        <v>0.35230933518959745</v>
      </c>
      <c r="W17" s="15">
        <f t="shared" si="7"/>
        <v>0.34754922008323536</v>
      </c>
      <c r="X17" s="15"/>
    </row>
    <row r="18" spans="2:24" x14ac:dyDescent="0.25">
      <c r="B18" s="14" t="s">
        <v>16</v>
      </c>
      <c r="C18" s="11">
        <f>'2000 rural vulnerability'!C18+'2000 urban vulnerability'!C18</f>
        <v>504</v>
      </c>
      <c r="D18" s="11">
        <f>'2000 rural vulnerability'!D18+'2000 urban vulnerability'!D18</f>
        <v>11837</v>
      </c>
      <c r="E18" s="11">
        <f>'2000 rural vulnerability'!E18+'2000 urban vulnerability'!E18</f>
        <v>60116.971599999997</v>
      </c>
      <c r="F18" s="11">
        <f>'2000 rural vulnerability'!F18+'2000 urban vulnerability'!F18</f>
        <v>823394.70440000005</v>
      </c>
      <c r="G18" s="11">
        <f>'2000 rural vulnerability'!G18+'2000 urban vulnerability'!G18</f>
        <v>3063460.0833999999</v>
      </c>
      <c r="H18" s="11">
        <f>'2000 rural vulnerability'!H18+'2000 urban vulnerability'!H18</f>
        <v>14297419.1138</v>
      </c>
      <c r="I18" s="11">
        <f>'2000 rural vulnerability'!I18+'2000 urban vulnerability'!I18</f>
        <v>18256731.873199999</v>
      </c>
      <c r="J18" s="11">
        <f>'2000 rural vulnerability'!J18+'2000 urban vulnerability'!J18</f>
        <v>505</v>
      </c>
      <c r="K18" s="11">
        <f>'2000 rural vulnerability'!K18+'2000 urban vulnerability'!K18</f>
        <v>19078</v>
      </c>
      <c r="L18" s="11">
        <f>'2000 rural vulnerability'!L18+'2000 urban vulnerability'!L18</f>
        <v>75158</v>
      </c>
      <c r="M18" s="11">
        <f>'2000 rural vulnerability'!M18+'2000 urban vulnerability'!M18</f>
        <v>1607265</v>
      </c>
      <c r="N18" s="11">
        <f>'2000 rural vulnerability'!N18+'2000 urban vulnerability'!N18</f>
        <v>7583796</v>
      </c>
      <c r="O18" s="11">
        <f>'2000 rural vulnerability'!O18+'2000 urban vulnerability'!O18</f>
        <v>41801932</v>
      </c>
      <c r="P18" s="11">
        <f>'2000 rural vulnerability'!P18+'2000 urban vulnerability'!P18</f>
        <v>51087734</v>
      </c>
      <c r="Q18" s="15">
        <f t="shared" si="0"/>
        <v>0.99801980198019802</v>
      </c>
      <c r="R18" s="15">
        <f t="shared" si="2"/>
        <v>0.62045287766013213</v>
      </c>
      <c r="S18" s="15">
        <f t="shared" si="3"/>
        <v>0.79987455227653737</v>
      </c>
      <c r="T18" s="15">
        <f t="shared" si="4"/>
        <v>0.51229554827610879</v>
      </c>
      <c r="U18" s="15">
        <f t="shared" si="5"/>
        <v>0.40394811297666761</v>
      </c>
      <c r="V18" s="15">
        <f t="shared" si="6"/>
        <v>0.3420277109153711</v>
      </c>
      <c r="W18" s="15">
        <f t="shared" si="7"/>
        <v>0.35736037682156735</v>
      </c>
      <c r="X18" s="15"/>
    </row>
    <row r="19" spans="2:24" x14ac:dyDescent="0.25">
      <c r="B19" s="14" t="s">
        <v>17</v>
      </c>
      <c r="C19" s="11">
        <f>'2000 rural vulnerability'!C19+'2000 urban vulnerability'!C19</f>
        <v>1079342</v>
      </c>
      <c r="D19" s="11">
        <f>'2000 rural vulnerability'!D19+'2000 urban vulnerability'!D19</f>
        <v>955976.71810000006</v>
      </c>
      <c r="E19" s="11">
        <f>'2000 rural vulnerability'!E19+'2000 urban vulnerability'!E19</f>
        <v>1806161.1756</v>
      </c>
      <c r="F19" s="11">
        <f>'2000 rural vulnerability'!F19+'2000 urban vulnerability'!F19</f>
        <v>6205207.1157</v>
      </c>
      <c r="G19" s="11">
        <f>'2000 rural vulnerability'!G19+'2000 urban vulnerability'!G19</f>
        <v>7731348.9393999996</v>
      </c>
      <c r="H19" s="11">
        <f>'2000 rural vulnerability'!H19+'2000 urban vulnerability'!H19</f>
        <v>17402745.248500001</v>
      </c>
      <c r="I19" s="11">
        <f>'2000 rural vulnerability'!I19+'2000 urban vulnerability'!I19</f>
        <v>35180781.197300002</v>
      </c>
      <c r="J19" s="11">
        <f>'2000 rural vulnerability'!J19+'2000 urban vulnerability'!J19</f>
        <v>1119880</v>
      </c>
      <c r="K19" s="11">
        <f>'2000 rural vulnerability'!K19+'2000 urban vulnerability'!K19</f>
        <v>1429450</v>
      </c>
      <c r="L19" s="11">
        <f>'2000 rural vulnerability'!L19+'2000 urban vulnerability'!L19</f>
        <v>4774184</v>
      </c>
      <c r="M19" s="11">
        <f>'2000 rural vulnerability'!M19+'2000 urban vulnerability'!M19</f>
        <v>17935545</v>
      </c>
      <c r="N19" s="11">
        <f>'2000 rural vulnerability'!N19+'2000 urban vulnerability'!N19</f>
        <v>22655604</v>
      </c>
      <c r="O19" s="11">
        <f>'2000 rural vulnerability'!O19+'2000 urban vulnerability'!O19</f>
        <v>44936660</v>
      </c>
      <c r="P19" s="11">
        <f>'2000 rural vulnerability'!P19+'2000 urban vulnerability'!P19</f>
        <v>92851323</v>
      </c>
      <c r="Q19" s="15">
        <f t="shared" si="0"/>
        <v>0.96380147872986388</v>
      </c>
      <c r="R19" s="15">
        <f t="shared" si="2"/>
        <v>0.6687724076393019</v>
      </c>
      <c r="S19" s="15">
        <f t="shared" si="3"/>
        <v>0.37831830017443818</v>
      </c>
      <c r="T19" s="15">
        <f t="shared" si="4"/>
        <v>0.34597259886443371</v>
      </c>
      <c r="U19" s="15">
        <f t="shared" si="5"/>
        <v>0.34125547654346355</v>
      </c>
      <c r="V19" s="15">
        <f t="shared" si="6"/>
        <v>0.38727278014209338</v>
      </c>
      <c r="W19" s="15">
        <f t="shared" si="7"/>
        <v>0.3788936986638306</v>
      </c>
      <c r="X19" s="15"/>
    </row>
    <row r="20" spans="2:24" x14ac:dyDescent="0.25">
      <c r="B20" s="14" t="s">
        <v>18</v>
      </c>
      <c r="C20" s="11">
        <f>'2000 rural vulnerability'!C20+'2000 urban vulnerability'!C20</f>
        <v>0</v>
      </c>
      <c r="D20" s="11">
        <f>'2000 rural vulnerability'!D20+'2000 urban vulnerability'!D20</f>
        <v>4</v>
      </c>
      <c r="E20" s="11">
        <f>'2000 rural vulnerability'!E20+'2000 urban vulnerability'!E20</f>
        <v>920808.64139999996</v>
      </c>
      <c r="F20" s="11">
        <f>'2000 rural vulnerability'!F20+'2000 urban vulnerability'!F20</f>
        <v>2721298.6404999997</v>
      </c>
      <c r="G20" s="11">
        <f>'2000 rural vulnerability'!G20+'2000 urban vulnerability'!G20</f>
        <v>3140824.8077999996</v>
      </c>
      <c r="H20" s="11">
        <f>'2000 rural vulnerability'!H20+'2000 urban vulnerability'!H20</f>
        <v>5871684.8740999997</v>
      </c>
      <c r="I20" s="11">
        <f>'2000 rural vulnerability'!I20+'2000 urban vulnerability'!I20</f>
        <v>12654620.963799998</v>
      </c>
      <c r="J20" s="11">
        <f>'2000 rural vulnerability'!J20+'2000 urban vulnerability'!J20</f>
        <v>0</v>
      </c>
      <c r="K20" s="11">
        <f>'2000 rural vulnerability'!K20+'2000 urban vulnerability'!K20</f>
        <v>229</v>
      </c>
      <c r="L20" s="11">
        <f>'2000 rural vulnerability'!L20+'2000 urban vulnerability'!L20</f>
        <v>1481426</v>
      </c>
      <c r="M20" s="11">
        <f>'2000 rural vulnerability'!M20+'2000 urban vulnerability'!M20</f>
        <v>7909691</v>
      </c>
      <c r="N20" s="11">
        <f>'2000 rural vulnerability'!N20+'2000 urban vulnerability'!N20</f>
        <v>12135113</v>
      </c>
      <c r="O20" s="11">
        <f>'2000 rural vulnerability'!O20+'2000 urban vulnerability'!O20</f>
        <v>23081194</v>
      </c>
      <c r="P20" s="11">
        <f>'2000 rural vulnerability'!P20+'2000 urban vulnerability'!P20</f>
        <v>44607653</v>
      </c>
      <c r="Q20" s="15"/>
      <c r="R20" s="15">
        <f t="shared" si="2"/>
        <v>1.7467248908296942E-2</v>
      </c>
      <c r="S20" s="15">
        <f t="shared" si="3"/>
        <v>0.62156911070819598</v>
      </c>
      <c r="T20" s="15">
        <f t="shared" si="4"/>
        <v>0.34404613789590516</v>
      </c>
      <c r="U20" s="15">
        <f t="shared" si="5"/>
        <v>0.25882122463960572</v>
      </c>
      <c r="V20" s="15">
        <f t="shared" si="6"/>
        <v>0.2543925965918401</v>
      </c>
      <c r="W20" s="15">
        <f t="shared" si="7"/>
        <v>0.28368721761263699</v>
      </c>
      <c r="X20" s="15"/>
    </row>
    <row r="21" spans="2:24" x14ac:dyDescent="0.25">
      <c r="B21" s="13" t="s">
        <v>4</v>
      </c>
      <c r="C21" s="8">
        <f>'2000 rural vulnerability'!C21+'2000 urban vulnerability'!C21</f>
        <v>0</v>
      </c>
      <c r="D21" s="8">
        <f>'2000 rural vulnerability'!D21+'2000 urban vulnerability'!D21</f>
        <v>3047</v>
      </c>
      <c r="E21" s="8">
        <f>'2000 rural vulnerability'!E21+'2000 urban vulnerability'!E21</f>
        <v>223308</v>
      </c>
      <c r="F21" s="8">
        <f>'2000 rural vulnerability'!F21+'2000 urban vulnerability'!F21</f>
        <v>915537.07389999996</v>
      </c>
      <c r="G21" s="8">
        <f>'2000 rural vulnerability'!G21+'2000 urban vulnerability'!G21</f>
        <v>280078.77500000002</v>
      </c>
      <c r="H21" s="8">
        <f>'2000 rural vulnerability'!H21+'2000 urban vulnerability'!H21</f>
        <v>555299.87150000001</v>
      </c>
      <c r="I21" s="8">
        <f>'2000 rural vulnerability'!I21+'2000 urban vulnerability'!I21</f>
        <v>1977270.7204</v>
      </c>
      <c r="J21" s="8">
        <f>'2000 rural vulnerability'!J21+'2000 urban vulnerability'!J21</f>
        <v>0</v>
      </c>
      <c r="K21" s="8">
        <f>'2000 rural vulnerability'!K21+'2000 urban vulnerability'!K21</f>
        <v>3426</v>
      </c>
      <c r="L21" s="8">
        <f>'2000 rural vulnerability'!L21+'2000 urban vulnerability'!L21</f>
        <v>235482</v>
      </c>
      <c r="M21" s="8">
        <f>'2000 rural vulnerability'!M21+'2000 urban vulnerability'!M21</f>
        <v>1146143</v>
      </c>
      <c r="N21" s="8">
        <f>'2000 rural vulnerability'!N21+'2000 urban vulnerability'!N21</f>
        <v>382482</v>
      </c>
      <c r="O21" s="8">
        <f>'2000 rural vulnerability'!O21+'2000 urban vulnerability'!O21</f>
        <v>793335</v>
      </c>
      <c r="P21" s="8">
        <f>'2000 rural vulnerability'!P21+'2000 urban vulnerability'!P21</f>
        <v>2560868</v>
      </c>
      <c r="Q21" s="5"/>
      <c r="R21" s="5">
        <f t="shared" si="2"/>
        <v>0.8893753648569761</v>
      </c>
      <c r="S21" s="5">
        <f t="shared" si="3"/>
        <v>0.94830178102784923</v>
      </c>
      <c r="T21" s="5">
        <f t="shared" si="4"/>
        <v>0.79879829471540631</v>
      </c>
      <c r="U21" s="5">
        <f t="shared" si="5"/>
        <v>0.73226655110567296</v>
      </c>
      <c r="V21" s="5">
        <f t="shared" si="6"/>
        <v>0.69995635072195228</v>
      </c>
      <c r="W21" s="5">
        <f t="shared" si="7"/>
        <v>0.77210958175118749</v>
      </c>
      <c r="X21" s="5"/>
    </row>
    <row r="22" spans="2:24" x14ac:dyDescent="0.25">
      <c r="B22" s="14" t="s">
        <v>19</v>
      </c>
      <c r="C22" s="9">
        <f>'2000 rural vulnerability'!C22+'2000 urban vulnerability'!C22</f>
        <v>0</v>
      </c>
      <c r="D22" s="9">
        <f>'2000 rural vulnerability'!D22+'2000 urban vulnerability'!D22</f>
        <v>3047</v>
      </c>
      <c r="E22" s="9">
        <f>'2000 rural vulnerability'!E22+'2000 urban vulnerability'!E22</f>
        <v>223308</v>
      </c>
      <c r="F22" s="9">
        <f>'2000 rural vulnerability'!F22+'2000 urban vulnerability'!F22</f>
        <v>915537.07389999996</v>
      </c>
      <c r="G22" s="9">
        <f>'2000 rural vulnerability'!G22+'2000 urban vulnerability'!G22</f>
        <v>280073.3297</v>
      </c>
      <c r="H22" s="9">
        <f>'2000 rural vulnerability'!H22+'2000 urban vulnerability'!H22</f>
        <v>554530.0098</v>
      </c>
      <c r="I22" s="9">
        <f>'2000 rural vulnerability'!I22+'2000 urban vulnerability'!I22</f>
        <v>1976495.4134</v>
      </c>
      <c r="J22" s="9">
        <f>'2000 rural vulnerability'!J22+'2000 urban vulnerability'!J22</f>
        <v>0</v>
      </c>
      <c r="K22" s="9">
        <f>'2000 rural vulnerability'!K22+'2000 urban vulnerability'!K22</f>
        <v>3426</v>
      </c>
      <c r="L22" s="9">
        <f>'2000 rural vulnerability'!L22+'2000 urban vulnerability'!L22</f>
        <v>235482</v>
      </c>
      <c r="M22" s="9">
        <f>'2000 rural vulnerability'!M22+'2000 urban vulnerability'!M22</f>
        <v>1145810</v>
      </c>
      <c r="N22" s="9">
        <f>'2000 rural vulnerability'!N22+'2000 urban vulnerability'!N22</f>
        <v>381575</v>
      </c>
      <c r="O22" s="9">
        <f>'2000 rural vulnerability'!O22+'2000 urban vulnerability'!O22</f>
        <v>771866</v>
      </c>
      <c r="P22" s="9">
        <f>'2000 rural vulnerability'!P22+'2000 urban vulnerability'!P22</f>
        <v>2538159</v>
      </c>
      <c r="Q22" s="6"/>
      <c r="R22" s="6">
        <f t="shared" si="2"/>
        <v>0.8893753648569761</v>
      </c>
      <c r="S22" s="6">
        <f t="shared" si="3"/>
        <v>0.94830178102784923</v>
      </c>
      <c r="T22" s="6">
        <f t="shared" si="4"/>
        <v>0.79903044475087492</v>
      </c>
      <c r="U22" s="6">
        <f t="shared" si="5"/>
        <v>0.73399287086418141</v>
      </c>
      <c r="V22" s="6">
        <f t="shared" si="6"/>
        <v>0.71842782270497729</v>
      </c>
      <c r="W22" s="6">
        <f t="shared" si="7"/>
        <v>0.77871221361624698</v>
      </c>
      <c r="X22" s="6"/>
    </row>
    <row r="23" spans="2:24" x14ac:dyDescent="0.25">
      <c r="B23" s="14" t="s">
        <v>20</v>
      </c>
      <c r="C23" s="9">
        <f>'2000 rural vulnerability'!C23+'2000 urban vulnerability'!C23</f>
        <v>0</v>
      </c>
      <c r="D23" s="9">
        <f>'2000 rural vulnerability'!D23+'2000 urban vulnerability'!D23</f>
        <v>0</v>
      </c>
      <c r="E23" s="9">
        <f>'2000 rural vulnerability'!E23+'2000 urban vulnerability'!E23</f>
        <v>0</v>
      </c>
      <c r="F23" s="9">
        <f>'2000 rural vulnerability'!F23+'2000 urban vulnerability'!F23</f>
        <v>0</v>
      </c>
      <c r="G23" s="9">
        <f>'2000 rural vulnerability'!G23+'2000 urban vulnerability'!G23</f>
        <v>0</v>
      </c>
      <c r="H23" s="9">
        <f>'2000 rural vulnerability'!H23+'2000 urban vulnerability'!H23</f>
        <v>23.596299999999999</v>
      </c>
      <c r="I23" s="9">
        <f>'2000 rural vulnerability'!I23+'2000 urban vulnerability'!I23</f>
        <v>23.596299999999999</v>
      </c>
      <c r="J23" s="9">
        <f>'2000 rural vulnerability'!J23+'2000 urban vulnerability'!J23</f>
        <v>0</v>
      </c>
      <c r="K23" s="9">
        <f>'2000 rural vulnerability'!K23+'2000 urban vulnerability'!K23</f>
        <v>0</v>
      </c>
      <c r="L23" s="9">
        <f>'2000 rural vulnerability'!L23+'2000 urban vulnerability'!L23</f>
        <v>0</v>
      </c>
      <c r="M23" s="9">
        <f>'2000 rural vulnerability'!M23+'2000 urban vulnerability'!M23</f>
        <v>0</v>
      </c>
      <c r="N23" s="9">
        <f>'2000 rural vulnerability'!N23+'2000 urban vulnerability'!N23</f>
        <v>0</v>
      </c>
      <c r="O23" s="9">
        <f>'2000 rural vulnerability'!O23+'2000 urban vulnerability'!O23</f>
        <v>3275</v>
      </c>
      <c r="P23" s="9">
        <f>'2000 rural vulnerability'!P23+'2000 urban vulnerability'!P23</f>
        <v>3275</v>
      </c>
      <c r="Q23" s="6"/>
      <c r="R23" s="6"/>
      <c r="S23" s="6"/>
      <c r="T23" s="6"/>
      <c r="U23" s="6"/>
      <c r="V23" s="6">
        <f t="shared" si="6"/>
        <v>7.204977099236641E-3</v>
      </c>
      <c r="W23" s="6">
        <f t="shared" si="7"/>
        <v>7.204977099236641E-3</v>
      </c>
      <c r="X23" s="6"/>
    </row>
    <row r="24" spans="2:24" x14ac:dyDescent="0.25">
      <c r="B24" s="14" t="s">
        <v>21</v>
      </c>
      <c r="C24" s="9">
        <f>'2000 rural vulnerability'!C24+'2000 urban vulnerability'!C24</f>
        <v>0</v>
      </c>
      <c r="D24" s="9">
        <f>'2000 rural vulnerability'!D24+'2000 urban vulnerability'!D24</f>
        <v>0</v>
      </c>
      <c r="E24" s="9">
        <f>'2000 rural vulnerability'!E24+'2000 urban vulnerability'!E24</f>
        <v>0</v>
      </c>
      <c r="F24" s="9">
        <f>'2000 rural vulnerability'!F24+'2000 urban vulnerability'!F24</f>
        <v>0</v>
      </c>
      <c r="G24" s="9">
        <f>'2000 rural vulnerability'!G24+'2000 urban vulnerability'!G24</f>
        <v>5.4452999999999996</v>
      </c>
      <c r="H24" s="9">
        <f>'2000 rural vulnerability'!H24+'2000 urban vulnerability'!H24</f>
        <v>746.26539999999989</v>
      </c>
      <c r="I24" s="9">
        <f>'2000 rural vulnerability'!I24+'2000 urban vulnerability'!I24</f>
        <v>751.71069999999997</v>
      </c>
      <c r="J24" s="9">
        <f>'2000 rural vulnerability'!J24+'2000 urban vulnerability'!J24</f>
        <v>0</v>
      </c>
      <c r="K24" s="9">
        <f>'2000 rural vulnerability'!K24+'2000 urban vulnerability'!K24</f>
        <v>0</v>
      </c>
      <c r="L24" s="9">
        <f>'2000 rural vulnerability'!L24+'2000 urban vulnerability'!L24</f>
        <v>0</v>
      </c>
      <c r="M24" s="9">
        <f>'2000 rural vulnerability'!M24+'2000 urban vulnerability'!M24</f>
        <v>333</v>
      </c>
      <c r="N24" s="9">
        <f>'2000 rural vulnerability'!N24+'2000 urban vulnerability'!N24</f>
        <v>907</v>
      </c>
      <c r="O24" s="9">
        <f>'2000 rural vulnerability'!O24+'2000 urban vulnerability'!O24</f>
        <v>18194</v>
      </c>
      <c r="P24" s="9">
        <f>'2000 rural vulnerability'!P24+'2000 urban vulnerability'!P24</f>
        <v>19434</v>
      </c>
      <c r="Q24" s="6"/>
      <c r="R24" s="6"/>
      <c r="S24" s="6"/>
      <c r="T24" s="6">
        <f t="shared" si="4"/>
        <v>0</v>
      </c>
      <c r="U24" s="6">
        <f t="shared" si="5"/>
        <v>6.0036383682469672E-3</v>
      </c>
      <c r="V24" s="6">
        <f t="shared" si="6"/>
        <v>4.1017115532593157E-2</v>
      </c>
      <c r="W24" s="6">
        <f t="shared" si="7"/>
        <v>3.8680184213234534E-2</v>
      </c>
    </row>
  </sheetData>
  <mergeCells count="2">
    <mergeCell ref="C2:I2"/>
    <mergeCell ref="J2:P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2.5703125" customWidth="1"/>
    <col min="2" max="2" width="25" bestFit="1" customWidth="1"/>
    <col min="3" max="4" width="10.5703125" bestFit="1" customWidth="1"/>
    <col min="5" max="7" width="11.5703125" bestFit="1" customWidth="1"/>
    <col min="8" max="9" width="12.5703125" bestFit="1" customWidth="1"/>
    <col min="10" max="10" width="10.5703125" bestFit="1" customWidth="1"/>
    <col min="11" max="12" width="11.5703125" bestFit="1" customWidth="1"/>
    <col min="13" max="16" width="12.5703125" bestFit="1" customWidth="1"/>
    <col min="17" max="22" width="9.28515625" bestFit="1" customWidth="1"/>
    <col min="23" max="23" width="12.28515625" bestFit="1" customWidth="1"/>
    <col min="24" max="24" width="11.5703125" bestFit="1" customWidth="1"/>
  </cols>
  <sheetData>
    <row r="2" spans="2:24" x14ac:dyDescent="0.25">
      <c r="B2" s="3"/>
      <c r="C2" s="64" t="s">
        <v>29</v>
      </c>
      <c r="D2" s="64"/>
      <c r="E2" s="64"/>
      <c r="F2" s="64"/>
      <c r="G2" s="64"/>
      <c r="H2" s="64"/>
      <c r="I2" s="64"/>
      <c r="J2" s="76" t="s">
        <v>30</v>
      </c>
      <c r="K2" s="76"/>
      <c r="L2" s="76"/>
      <c r="M2" s="76"/>
      <c r="N2" s="76"/>
      <c r="O2" s="76"/>
      <c r="P2" s="76"/>
    </row>
    <row r="3" spans="2:24" x14ac:dyDescent="0.25">
      <c r="B3" s="3" t="s">
        <v>0</v>
      </c>
      <c r="C3" s="3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32" t="s">
        <v>22</v>
      </c>
      <c r="K3" s="33" t="s">
        <v>23</v>
      </c>
      <c r="L3" s="33" t="s">
        <v>24</v>
      </c>
      <c r="M3" s="33" t="s">
        <v>25</v>
      </c>
      <c r="N3" s="33" t="s">
        <v>26</v>
      </c>
      <c r="O3" s="33" t="s">
        <v>27</v>
      </c>
      <c r="P3" s="33" t="s">
        <v>28</v>
      </c>
      <c r="Q3" s="34" t="s">
        <v>22</v>
      </c>
      <c r="R3" s="35" t="s">
        <v>23</v>
      </c>
      <c r="S3" s="35" t="s">
        <v>24</v>
      </c>
      <c r="T3" s="35" t="s">
        <v>25</v>
      </c>
      <c r="U3" s="35" t="s">
        <v>26</v>
      </c>
      <c r="V3" s="35" t="s">
        <v>27</v>
      </c>
      <c r="W3" s="35" t="s">
        <v>28</v>
      </c>
    </row>
    <row r="4" spans="2:24" x14ac:dyDescent="0.25">
      <c r="B4" s="12" t="s">
        <v>5</v>
      </c>
      <c r="C4" s="7">
        <f>'2012 rural vulnerability'!C4+'2012 urban vulnerability'!C4</f>
        <v>1405494.8197999999</v>
      </c>
      <c r="D4" s="7">
        <f>'2012 rural vulnerability'!D4+'2012 urban vulnerability'!D4</f>
        <v>4264314.7044000002</v>
      </c>
      <c r="E4" s="7">
        <f>'2012 rural vulnerability'!E4+'2012 urban vulnerability'!E4</f>
        <v>20715159.977600001</v>
      </c>
      <c r="F4" s="7">
        <f>'2012 rural vulnerability'!F4+'2012 urban vulnerability'!F4</f>
        <v>79803124.125799999</v>
      </c>
      <c r="G4" s="7">
        <f>'2012 rural vulnerability'!G4+'2012 urban vulnerability'!G4</f>
        <v>74133376.362599999</v>
      </c>
      <c r="H4" s="7">
        <f>'2012 rural vulnerability'!H4+'2012 urban vulnerability'!H4</f>
        <v>148194233.42660001</v>
      </c>
      <c r="I4" s="7">
        <f>'2012 rural vulnerability'!I4+'2012 urban vulnerability'!I4</f>
        <v>328515703.41680002</v>
      </c>
      <c r="J4" s="7">
        <f>'2012 rural vulnerability'!J4+'2012 urban vulnerability'!J4</f>
        <v>2481757</v>
      </c>
      <c r="K4" s="7">
        <f>'2012 rural vulnerability'!K4+'2012 urban vulnerability'!K4</f>
        <v>13523787</v>
      </c>
      <c r="L4" s="7">
        <f>'2012 rural vulnerability'!L4+'2012 urban vulnerability'!L4</f>
        <v>59901373</v>
      </c>
      <c r="M4" s="7">
        <f>'2012 rural vulnerability'!M4+'2012 urban vulnerability'!M4</f>
        <v>191927535</v>
      </c>
      <c r="N4" s="7">
        <f>'2012 rural vulnerability'!N4+'2012 urban vulnerability'!N4</f>
        <v>186273370</v>
      </c>
      <c r="O4" s="7">
        <f>'2012 rural vulnerability'!O4+'2012 urban vulnerability'!O4</f>
        <v>381005734</v>
      </c>
      <c r="P4" s="7">
        <f>'2012 rural vulnerability'!P4+'2012 urban vulnerability'!P4</f>
        <v>835113556</v>
      </c>
      <c r="Q4" s="15">
        <f t="shared" ref="Q4:Q19" si="0">C4/J4</f>
        <v>0.56633055524775389</v>
      </c>
      <c r="R4" s="15">
        <f t="shared" ref="R4:W7" si="1">D4/K4</f>
        <v>0.31531957020618562</v>
      </c>
      <c r="S4" s="15">
        <f t="shared" si="1"/>
        <v>0.34582112128882259</v>
      </c>
      <c r="T4" s="15">
        <f t="shared" si="1"/>
        <v>0.41579820282587382</v>
      </c>
      <c r="U4" s="15">
        <f t="shared" si="1"/>
        <v>0.39798161359618928</v>
      </c>
      <c r="V4" s="15">
        <f t="shared" si="1"/>
        <v>0.38895538886194297</v>
      </c>
      <c r="W4" s="25">
        <f>I4/P4</f>
        <v>0.39337848255070118</v>
      </c>
      <c r="X4" s="15"/>
    </row>
    <row r="5" spans="2:24" x14ac:dyDescent="0.25">
      <c r="B5" s="13" t="s">
        <v>6</v>
      </c>
      <c r="C5" s="8">
        <f>'2012 rural vulnerability'!C5+'2012 urban vulnerability'!C5</f>
        <v>641</v>
      </c>
      <c r="D5" s="8">
        <f>'2012 rural vulnerability'!D5+'2012 urban vulnerability'!D5</f>
        <v>170338</v>
      </c>
      <c r="E5" s="8">
        <f>'2012 rural vulnerability'!E5+'2012 urban vulnerability'!E5</f>
        <v>5899007.1805999996</v>
      </c>
      <c r="F5" s="8">
        <f>'2012 rural vulnerability'!F5+'2012 urban vulnerability'!F5</f>
        <v>33184592.925999999</v>
      </c>
      <c r="G5" s="8">
        <f>'2012 rural vulnerability'!G5+'2012 urban vulnerability'!G5</f>
        <v>22124781.649599999</v>
      </c>
      <c r="H5" s="8">
        <f>'2012 rural vulnerability'!H5+'2012 urban vulnerability'!H5</f>
        <v>24381128.881000001</v>
      </c>
      <c r="I5" s="8">
        <f>'2012 rural vulnerability'!I5+'2012 urban vulnerability'!I5</f>
        <v>85760489.637199998</v>
      </c>
      <c r="J5" s="8">
        <f>'2012 rural vulnerability'!J5+'2012 urban vulnerability'!J5</f>
        <v>641</v>
      </c>
      <c r="K5" s="8">
        <f>'2012 rural vulnerability'!K5+'2012 urban vulnerability'!K5</f>
        <v>353746</v>
      </c>
      <c r="L5" s="8">
        <f>'2012 rural vulnerability'!L5+'2012 urban vulnerability'!L5</f>
        <v>16372653</v>
      </c>
      <c r="M5" s="8">
        <f>'2012 rural vulnerability'!M5+'2012 urban vulnerability'!M5</f>
        <v>78073998</v>
      </c>
      <c r="N5" s="8">
        <f>'2012 rural vulnerability'!N5+'2012 urban vulnerability'!N5</f>
        <v>49938639</v>
      </c>
      <c r="O5" s="8">
        <f>'2012 rural vulnerability'!O5+'2012 urban vulnerability'!O5</f>
        <v>58118240</v>
      </c>
      <c r="P5" s="8">
        <f>'2012 rural vulnerability'!P5+'2012 urban vulnerability'!P5</f>
        <v>202857917</v>
      </c>
      <c r="Q5" s="15">
        <f t="shared" si="0"/>
        <v>1</v>
      </c>
      <c r="R5" s="15">
        <f t="shared" si="1"/>
        <v>0.48152629287680992</v>
      </c>
      <c r="S5" s="15">
        <f t="shared" si="1"/>
        <v>0.36029635396291604</v>
      </c>
      <c r="T5" s="15">
        <f t="shared" si="1"/>
        <v>0.42504026661988026</v>
      </c>
      <c r="U5" s="15">
        <f t="shared" si="1"/>
        <v>0.44303933973050408</v>
      </c>
      <c r="V5" s="15">
        <f t="shared" si="1"/>
        <v>0.41950907117971914</v>
      </c>
      <c r="W5" s="15">
        <f t="shared" si="1"/>
        <v>0.42276136374406326</v>
      </c>
      <c r="X5" s="15"/>
    </row>
    <row r="6" spans="2:24" x14ac:dyDescent="0.25">
      <c r="B6" s="14" t="s">
        <v>7</v>
      </c>
      <c r="C6" s="11">
        <f>'2012 rural vulnerability'!C6+'2012 urban vulnerability'!C6</f>
        <v>521</v>
      </c>
      <c r="D6" s="11">
        <f>'2012 rural vulnerability'!D6+'2012 urban vulnerability'!D6</f>
        <v>166108</v>
      </c>
      <c r="E6" s="11">
        <f>'2012 rural vulnerability'!E6+'2012 urban vulnerability'!E6</f>
        <v>5701379.9289999995</v>
      </c>
      <c r="F6" s="11">
        <f>'2012 rural vulnerability'!F6+'2012 urban vulnerability'!F6</f>
        <v>27208144.8818</v>
      </c>
      <c r="G6" s="11">
        <f>'2012 rural vulnerability'!G6+'2012 urban vulnerability'!G6</f>
        <v>14958019.0802</v>
      </c>
      <c r="H6" s="11">
        <f>'2012 rural vulnerability'!H6+'2012 urban vulnerability'!H6</f>
        <v>8126905.7796</v>
      </c>
      <c r="I6" s="11">
        <f>'2012 rural vulnerability'!I6+'2012 urban vulnerability'!I6</f>
        <v>56161078.670599997</v>
      </c>
      <c r="J6" s="11">
        <f>'2012 rural vulnerability'!J6+'2012 urban vulnerability'!J6</f>
        <v>521</v>
      </c>
      <c r="K6" s="11">
        <f>'2012 rural vulnerability'!K6+'2012 urban vulnerability'!K6</f>
        <v>348500</v>
      </c>
      <c r="L6" s="11">
        <f>'2012 rural vulnerability'!L6+'2012 urban vulnerability'!L6</f>
        <v>16016697</v>
      </c>
      <c r="M6" s="11">
        <f>'2012 rural vulnerability'!M6+'2012 urban vulnerability'!M6</f>
        <v>65943779</v>
      </c>
      <c r="N6" s="11">
        <f>'2012 rural vulnerability'!N6+'2012 urban vulnerability'!N6</f>
        <v>34785982</v>
      </c>
      <c r="O6" s="11">
        <f>'2012 rural vulnerability'!O6+'2012 urban vulnerability'!O6</f>
        <v>18355670</v>
      </c>
      <c r="P6" s="11">
        <f>'2012 rural vulnerability'!P6+'2012 urban vulnerability'!P6</f>
        <v>135451149</v>
      </c>
      <c r="Q6" s="15">
        <f t="shared" si="0"/>
        <v>1</v>
      </c>
      <c r="R6" s="15">
        <f t="shared" si="1"/>
        <v>0.47663701578192252</v>
      </c>
      <c r="S6" s="15">
        <f t="shared" si="1"/>
        <v>0.35596477407295646</v>
      </c>
      <c r="T6" s="15">
        <f t="shared" si="1"/>
        <v>0.41259608251750329</v>
      </c>
      <c r="U6" s="15">
        <f t="shared" si="1"/>
        <v>0.43000134595021638</v>
      </c>
      <c r="V6" s="15">
        <f t="shared" si="1"/>
        <v>0.44274634375100447</v>
      </c>
      <c r="W6" s="15">
        <f t="shared" si="1"/>
        <v>0.41462238663327983</v>
      </c>
      <c r="X6" s="15"/>
    </row>
    <row r="7" spans="2:24" x14ac:dyDescent="0.25">
      <c r="B7" s="14" t="s">
        <v>8</v>
      </c>
      <c r="C7" s="11">
        <f>'2012 rural vulnerability'!C7+'2012 urban vulnerability'!C7</f>
        <v>120</v>
      </c>
      <c r="D7" s="11">
        <f>'2012 rural vulnerability'!D7+'2012 urban vulnerability'!D7</f>
        <v>4230</v>
      </c>
      <c r="E7" s="11">
        <f>'2012 rural vulnerability'!E7+'2012 urban vulnerability'!E7</f>
        <v>147283</v>
      </c>
      <c r="F7" s="11">
        <f>'2012 rural vulnerability'!F7+'2012 urban vulnerability'!F7</f>
        <v>4365018.3099999996</v>
      </c>
      <c r="G7" s="11">
        <f>'2012 rural vulnerability'!G7+'2012 urban vulnerability'!G7</f>
        <v>4052887.6801999998</v>
      </c>
      <c r="H7" s="11">
        <f>'2012 rural vulnerability'!H7+'2012 urban vulnerability'!H7</f>
        <v>4922891.4878000002</v>
      </c>
      <c r="I7" s="11">
        <f>'2012 rural vulnerability'!I7+'2012 urban vulnerability'!I7</f>
        <v>13492430.478</v>
      </c>
      <c r="J7" s="11">
        <f>'2012 rural vulnerability'!J7+'2012 urban vulnerability'!J7</f>
        <v>120</v>
      </c>
      <c r="K7" s="11">
        <f>'2012 rural vulnerability'!K7+'2012 urban vulnerability'!K7</f>
        <v>4505</v>
      </c>
      <c r="L7" s="11">
        <f>'2012 rural vulnerability'!L7+'2012 urban vulnerability'!L7</f>
        <v>207771</v>
      </c>
      <c r="M7" s="11">
        <f>'2012 rural vulnerability'!M7+'2012 urban vulnerability'!M7</f>
        <v>6424649</v>
      </c>
      <c r="N7" s="11">
        <f>'2012 rural vulnerability'!N7+'2012 urban vulnerability'!N7</f>
        <v>6266695</v>
      </c>
      <c r="O7" s="11">
        <f>'2012 rural vulnerability'!O7+'2012 urban vulnerability'!O7</f>
        <v>8293781</v>
      </c>
      <c r="P7" s="11">
        <f>'2012 rural vulnerability'!P7+'2012 urban vulnerability'!P7</f>
        <v>21197521</v>
      </c>
      <c r="Q7" s="15">
        <f t="shared" si="0"/>
        <v>1</v>
      </c>
      <c r="R7" s="15">
        <f t="shared" si="1"/>
        <v>0.93895671476137621</v>
      </c>
      <c r="S7" s="15">
        <f t="shared" si="1"/>
        <v>0.70887178672673279</v>
      </c>
      <c r="T7" s="15">
        <f t="shared" si="1"/>
        <v>0.67941739852247174</v>
      </c>
      <c r="U7" s="15">
        <f t="shared" si="1"/>
        <v>0.64673447171116516</v>
      </c>
      <c r="V7" s="15">
        <f t="shared" si="1"/>
        <v>0.59356420042921321</v>
      </c>
      <c r="W7" s="15">
        <f t="shared" si="1"/>
        <v>0.63650982952204649</v>
      </c>
      <c r="X7" s="15"/>
    </row>
    <row r="8" spans="2:24" x14ac:dyDescent="0.25">
      <c r="B8" s="14" t="s">
        <v>9</v>
      </c>
      <c r="C8" s="9">
        <f>'2012 rural vulnerability'!C8+'2012 urban vulnerability'!C8</f>
        <v>0</v>
      </c>
      <c r="D8" s="9">
        <f>'2012 rural vulnerability'!D8+'2012 urban vulnerability'!D8</f>
        <v>0</v>
      </c>
      <c r="E8" s="9">
        <f>'2012 rural vulnerability'!E8+'2012 urban vulnerability'!E8</f>
        <v>3474</v>
      </c>
      <c r="F8" s="9">
        <f>'2012 rural vulnerability'!F8+'2012 urban vulnerability'!F8</f>
        <v>301760.35960000003</v>
      </c>
      <c r="G8" s="9">
        <f>'2012 rural vulnerability'!G8+'2012 urban vulnerability'!G8</f>
        <v>1343660.2557999999</v>
      </c>
      <c r="H8" s="9">
        <f>'2012 rural vulnerability'!H8+'2012 urban vulnerability'!H8</f>
        <v>5317485.32</v>
      </c>
      <c r="I8" s="9">
        <f>'2012 rural vulnerability'!I8+'2012 urban vulnerability'!I8</f>
        <v>6966379.9353999998</v>
      </c>
      <c r="J8" s="9">
        <f>'2012 rural vulnerability'!J8+'2012 urban vulnerability'!J8</f>
        <v>0</v>
      </c>
      <c r="K8" s="9">
        <f>'2012 rural vulnerability'!K8+'2012 urban vulnerability'!K8</f>
        <v>741</v>
      </c>
      <c r="L8" s="9">
        <f>'2012 rural vulnerability'!L8+'2012 urban vulnerability'!L8</f>
        <v>36478</v>
      </c>
      <c r="M8" s="9">
        <f>'2012 rural vulnerability'!M8+'2012 urban vulnerability'!M8</f>
        <v>922853</v>
      </c>
      <c r="N8" s="9">
        <f>'2012 rural vulnerability'!N8+'2012 urban vulnerability'!N8</f>
        <v>3953007</v>
      </c>
      <c r="O8" s="9">
        <f>'2012 rural vulnerability'!O8+'2012 urban vulnerability'!O8</f>
        <v>15193950</v>
      </c>
      <c r="P8" s="9">
        <f>'2012 rural vulnerability'!P8+'2012 urban vulnerability'!P8</f>
        <v>20107029</v>
      </c>
      <c r="Q8" s="15"/>
      <c r="R8" s="15">
        <f t="shared" ref="R8:R22" si="2">D8/K8</f>
        <v>0</v>
      </c>
      <c r="S8" s="15">
        <f t="shared" ref="S8:S22" si="3">E8/L8</f>
        <v>9.5235484401557102E-2</v>
      </c>
      <c r="T8" s="15">
        <f t="shared" ref="T8:T24" si="4">F8/M8</f>
        <v>0.32698637767878524</v>
      </c>
      <c r="U8" s="15">
        <f t="shared" ref="U8:U24" si="5">G8/N8</f>
        <v>0.33990839272482948</v>
      </c>
      <c r="V8" s="15">
        <f t="shared" ref="V8:V24" si="6">H8/O8</f>
        <v>0.3499738593321684</v>
      </c>
      <c r="W8" s="15">
        <f t="shared" ref="W8:W24" si="7">I8/P8</f>
        <v>0.34646490714267136</v>
      </c>
      <c r="X8" s="15"/>
    </row>
    <row r="9" spans="2:24" x14ac:dyDescent="0.25">
      <c r="B9" s="14" t="s">
        <v>10</v>
      </c>
      <c r="C9" s="9">
        <f>'2012 rural vulnerability'!C9+'2012 urban vulnerability'!C9</f>
        <v>0</v>
      </c>
      <c r="D9" s="9">
        <f>'2012 rural vulnerability'!D9+'2012 urban vulnerability'!D9</f>
        <v>0</v>
      </c>
      <c r="E9" s="9">
        <f>'2012 rural vulnerability'!E9+'2012 urban vulnerability'!E9</f>
        <v>46870.251600000003</v>
      </c>
      <c r="F9" s="9">
        <f>'2012 rural vulnerability'!F9+'2012 urban vulnerability'!F9</f>
        <v>1268046.3746</v>
      </c>
      <c r="G9" s="9">
        <f>'2012 rural vulnerability'!G9+'2012 urban vulnerability'!G9</f>
        <v>1454166.6580000001</v>
      </c>
      <c r="H9" s="9">
        <f>'2012 rural vulnerability'!H9+'2012 urban vulnerability'!H9</f>
        <v>2299448.1409999998</v>
      </c>
      <c r="I9" s="9">
        <f>'2012 rural vulnerability'!I9+'2012 urban vulnerability'!I9</f>
        <v>5068531.4252000004</v>
      </c>
      <c r="J9" s="9">
        <f>'2012 rural vulnerability'!J9+'2012 urban vulnerability'!J9</f>
        <v>0</v>
      </c>
      <c r="K9" s="9">
        <f>'2012 rural vulnerability'!K9+'2012 urban vulnerability'!K9</f>
        <v>0</v>
      </c>
      <c r="L9" s="9">
        <f>'2012 rural vulnerability'!L9+'2012 urban vulnerability'!L9</f>
        <v>111707</v>
      </c>
      <c r="M9" s="9">
        <f>'2012 rural vulnerability'!M9+'2012 urban vulnerability'!M9</f>
        <v>4692690</v>
      </c>
      <c r="N9" s="9">
        <f>'2012 rural vulnerability'!N9+'2012 urban vulnerability'!N9</f>
        <v>4054620</v>
      </c>
      <c r="O9" s="9">
        <f>'2012 rural vulnerability'!O9+'2012 urban vulnerability'!O9</f>
        <v>6558879</v>
      </c>
      <c r="P9" s="9">
        <f>'2012 rural vulnerability'!P9+'2012 urban vulnerability'!P9</f>
        <v>15417896</v>
      </c>
      <c r="Q9" s="15"/>
      <c r="R9" s="15"/>
      <c r="S9" s="15">
        <f t="shared" si="3"/>
        <v>0.41958204588790321</v>
      </c>
      <c r="T9" s="15">
        <f t="shared" si="4"/>
        <v>0.27021737523680445</v>
      </c>
      <c r="U9" s="15">
        <f t="shared" si="5"/>
        <v>0.35864437555183964</v>
      </c>
      <c r="V9" s="15">
        <f t="shared" si="6"/>
        <v>0.35058554076085258</v>
      </c>
      <c r="W9" s="15">
        <f t="shared" si="7"/>
        <v>0.32874339178315903</v>
      </c>
      <c r="X9" s="15"/>
    </row>
    <row r="10" spans="2:24" x14ac:dyDescent="0.25">
      <c r="B10" s="14" t="s">
        <v>11</v>
      </c>
      <c r="C10" s="9">
        <f>'2012 rural vulnerability'!C10+'2012 urban vulnerability'!C10</f>
        <v>0</v>
      </c>
      <c r="D10" s="9">
        <f>'2012 rural vulnerability'!D10+'2012 urban vulnerability'!D10</f>
        <v>0</v>
      </c>
      <c r="E10" s="9">
        <f>'2012 rural vulnerability'!E10+'2012 urban vulnerability'!E10</f>
        <v>0</v>
      </c>
      <c r="F10" s="9">
        <f>'2012 rural vulnerability'!F10+'2012 urban vulnerability'!F10</f>
        <v>41623</v>
      </c>
      <c r="G10" s="9">
        <f>'2012 rural vulnerability'!G10+'2012 urban vulnerability'!G10</f>
        <v>316047.9754</v>
      </c>
      <c r="H10" s="9">
        <f>'2012 rural vulnerability'!H10+'2012 urban vulnerability'!H10</f>
        <v>3714398.1526000001</v>
      </c>
      <c r="I10" s="9">
        <f>'2012 rural vulnerability'!I10+'2012 urban vulnerability'!I10</f>
        <v>4072069.128</v>
      </c>
      <c r="J10" s="9">
        <f>'2012 rural vulnerability'!J10+'2012 urban vulnerability'!J10</f>
        <v>0</v>
      </c>
      <c r="K10" s="9">
        <f>'2012 rural vulnerability'!K10+'2012 urban vulnerability'!K10</f>
        <v>0</v>
      </c>
      <c r="L10" s="9">
        <f>'2012 rural vulnerability'!L10+'2012 urban vulnerability'!L10</f>
        <v>0</v>
      </c>
      <c r="M10" s="9">
        <f>'2012 rural vulnerability'!M10+'2012 urban vulnerability'!M10</f>
        <v>90027</v>
      </c>
      <c r="N10" s="9">
        <f>'2012 rural vulnerability'!N10+'2012 urban vulnerability'!N10</f>
        <v>878335</v>
      </c>
      <c r="O10" s="9">
        <f>'2012 rural vulnerability'!O10+'2012 urban vulnerability'!O10</f>
        <v>9715960</v>
      </c>
      <c r="P10" s="9">
        <f>'2012 rural vulnerability'!P10+'2012 urban vulnerability'!P10</f>
        <v>10684322</v>
      </c>
      <c r="Q10" s="15"/>
      <c r="R10" s="15"/>
      <c r="S10" s="15"/>
      <c r="T10" s="15">
        <f t="shared" si="4"/>
        <v>0.46233907605496127</v>
      </c>
      <c r="U10" s="15">
        <f t="shared" si="5"/>
        <v>0.35982623418171883</v>
      </c>
      <c r="V10" s="15">
        <f t="shared" si="6"/>
        <v>0.38229862541632531</v>
      </c>
      <c r="W10" s="15">
        <f t="shared" si="7"/>
        <v>0.38112564634424162</v>
      </c>
      <c r="X10" s="15"/>
    </row>
    <row r="11" spans="2:24" x14ac:dyDescent="0.25">
      <c r="B11" s="13" t="s">
        <v>1</v>
      </c>
      <c r="C11" s="8">
        <f>'2012 rural vulnerability'!C11+'2012 urban vulnerability'!C11</f>
        <v>302969.09340000001</v>
      </c>
      <c r="D11" s="8">
        <f>'2012 rural vulnerability'!D11+'2012 urban vulnerability'!D11</f>
        <v>1997772.9952</v>
      </c>
      <c r="E11" s="8">
        <f>'2012 rural vulnerability'!E11+'2012 urban vulnerability'!E11</f>
        <v>8044150.7504000003</v>
      </c>
      <c r="F11" s="8">
        <f>'2012 rural vulnerability'!F11+'2012 urban vulnerability'!F11</f>
        <v>9935773.1015999988</v>
      </c>
      <c r="G11" s="8">
        <f>'2012 rural vulnerability'!G11+'2012 urban vulnerability'!G11</f>
        <v>7740196.6373999994</v>
      </c>
      <c r="H11" s="8">
        <f>'2012 rural vulnerability'!H11+'2012 urban vulnerability'!H11</f>
        <v>19783637.813999999</v>
      </c>
      <c r="I11" s="8">
        <f>'2012 rural vulnerability'!I11+'2012 urban vulnerability'!I11</f>
        <v>47804500.392000005</v>
      </c>
      <c r="J11" s="8">
        <f>'2012 rural vulnerability'!J11+'2012 urban vulnerability'!J11</f>
        <v>756894</v>
      </c>
      <c r="K11" s="8">
        <f>'2012 rural vulnerability'!K11+'2012 urban vulnerability'!K11</f>
        <v>8496024</v>
      </c>
      <c r="L11" s="8">
        <f>'2012 rural vulnerability'!L11+'2012 urban vulnerability'!L11</f>
        <v>28452348</v>
      </c>
      <c r="M11" s="8">
        <f>'2012 rural vulnerability'!M11+'2012 urban vulnerability'!M11</f>
        <v>29815978</v>
      </c>
      <c r="N11" s="8">
        <f>'2012 rural vulnerability'!N11+'2012 urban vulnerability'!N11</f>
        <v>24498304</v>
      </c>
      <c r="O11" s="8">
        <f>'2012 rural vulnerability'!O11+'2012 urban vulnerability'!O11</f>
        <v>64691833</v>
      </c>
      <c r="P11" s="8">
        <f>'2012 rural vulnerability'!P11+'2012 urban vulnerability'!P11</f>
        <v>156711381</v>
      </c>
      <c r="Q11" s="15">
        <f t="shared" si="0"/>
        <v>0.40027942274611772</v>
      </c>
      <c r="R11" s="15">
        <f t="shared" si="2"/>
        <v>0.23514210826146442</v>
      </c>
      <c r="S11" s="15">
        <f t="shared" si="3"/>
        <v>0.2827236174111184</v>
      </c>
      <c r="T11" s="15">
        <f t="shared" si="4"/>
        <v>0.33323653182196467</v>
      </c>
      <c r="U11" s="15">
        <f t="shared" si="5"/>
        <v>0.31594826472069248</v>
      </c>
      <c r="V11" s="15">
        <f t="shared" si="6"/>
        <v>0.30581353003245398</v>
      </c>
      <c r="W11" s="15">
        <f t="shared" si="7"/>
        <v>0.305048044927892</v>
      </c>
      <c r="X11" s="15"/>
    </row>
    <row r="12" spans="2:24" x14ac:dyDescent="0.25">
      <c r="B12" s="14" t="s">
        <v>12</v>
      </c>
      <c r="C12" s="9">
        <f>'2012 rural vulnerability'!C12+'2012 urban vulnerability'!C12</f>
        <v>0</v>
      </c>
      <c r="D12" s="9">
        <f>'2012 rural vulnerability'!D12+'2012 urban vulnerability'!D12</f>
        <v>0</v>
      </c>
      <c r="E12" s="9">
        <f>'2012 rural vulnerability'!E12+'2012 urban vulnerability'!E12</f>
        <v>152</v>
      </c>
      <c r="F12" s="9">
        <f>'2012 rural vulnerability'!F12+'2012 urban vulnerability'!F12</f>
        <v>47980.4902</v>
      </c>
      <c r="G12" s="9">
        <f>'2012 rural vulnerability'!G12+'2012 urban vulnerability'!G12</f>
        <v>195619.93799999999</v>
      </c>
      <c r="H12" s="9">
        <f>'2012 rural vulnerability'!H12+'2012 urban vulnerability'!H12</f>
        <v>1839031.9339999999</v>
      </c>
      <c r="I12" s="9">
        <f>'2012 rural vulnerability'!I12+'2012 urban vulnerability'!I12</f>
        <v>2082784.3622000001</v>
      </c>
      <c r="J12" s="9">
        <f>'2012 rural vulnerability'!J12+'2012 urban vulnerability'!J12</f>
        <v>0</v>
      </c>
      <c r="K12" s="9">
        <f>'2012 rural vulnerability'!K12+'2012 urban vulnerability'!K12</f>
        <v>0</v>
      </c>
      <c r="L12" s="9">
        <f>'2012 rural vulnerability'!L12+'2012 urban vulnerability'!L12</f>
        <v>300</v>
      </c>
      <c r="M12" s="9">
        <f>'2012 rural vulnerability'!M12+'2012 urban vulnerability'!M12</f>
        <v>91947</v>
      </c>
      <c r="N12" s="9">
        <f>'2012 rural vulnerability'!N12+'2012 urban vulnerability'!N12</f>
        <v>402352</v>
      </c>
      <c r="O12" s="9">
        <f>'2012 rural vulnerability'!O12+'2012 urban vulnerability'!O12</f>
        <v>4126883</v>
      </c>
      <c r="P12" s="9">
        <f>'2012 rural vulnerability'!P12+'2012 urban vulnerability'!P12</f>
        <v>4621482</v>
      </c>
      <c r="Q12" s="15"/>
      <c r="R12" s="15"/>
      <c r="S12" s="15">
        <f t="shared" si="3"/>
        <v>0.50666666666666671</v>
      </c>
      <c r="T12" s="15">
        <f t="shared" si="4"/>
        <v>0.52182768551448122</v>
      </c>
      <c r="U12" s="15">
        <f t="shared" si="5"/>
        <v>0.48619104167495125</v>
      </c>
      <c r="V12" s="15">
        <f t="shared" si="6"/>
        <v>0.44562250347296006</v>
      </c>
      <c r="W12" s="15">
        <f t="shared" si="7"/>
        <v>0.45067455898346032</v>
      </c>
      <c r="X12" s="15"/>
    </row>
    <row r="13" spans="2:24" x14ac:dyDescent="0.25">
      <c r="B13" s="14" t="s">
        <v>13</v>
      </c>
      <c r="C13" s="11">
        <f>'2012 rural vulnerability'!C13+'2012 urban vulnerability'!C13</f>
        <v>40</v>
      </c>
      <c r="D13" s="11">
        <f>'2012 rural vulnerability'!D13+'2012 urban vulnerability'!D13</f>
        <v>20976</v>
      </c>
      <c r="E13" s="11">
        <f>'2012 rural vulnerability'!E13+'2012 urban vulnerability'!E13</f>
        <v>2338309.4238</v>
      </c>
      <c r="F13" s="11">
        <f>'2012 rural vulnerability'!F13+'2012 urban vulnerability'!F13</f>
        <v>7125493.9764</v>
      </c>
      <c r="G13" s="11">
        <f>'2012 rural vulnerability'!G13+'2012 urban vulnerability'!G13</f>
        <v>4485658.0860000001</v>
      </c>
      <c r="H13" s="11">
        <f>'2012 rural vulnerability'!H13+'2012 urban vulnerability'!H13</f>
        <v>7027802.8086000001</v>
      </c>
      <c r="I13" s="11">
        <f>'2012 rural vulnerability'!I13+'2012 urban vulnerability'!I13</f>
        <v>20998280.294799998</v>
      </c>
      <c r="J13" s="11">
        <f>'2012 rural vulnerability'!J13+'2012 urban vulnerability'!J13</f>
        <v>40</v>
      </c>
      <c r="K13" s="11">
        <f>'2012 rural vulnerability'!K13+'2012 urban vulnerability'!K13</f>
        <v>23045</v>
      </c>
      <c r="L13" s="11">
        <f>'2012 rural vulnerability'!L13+'2012 urban vulnerability'!L13</f>
        <v>6370045</v>
      </c>
      <c r="M13" s="11">
        <f>'2012 rural vulnerability'!M13+'2012 urban vulnerability'!M13</f>
        <v>20281306</v>
      </c>
      <c r="N13" s="11">
        <f>'2012 rural vulnerability'!N13+'2012 urban vulnerability'!N13</f>
        <v>13461210</v>
      </c>
      <c r="O13" s="11">
        <f>'2012 rural vulnerability'!O13+'2012 urban vulnerability'!O13</f>
        <v>21302827</v>
      </c>
      <c r="P13" s="11">
        <f>'2012 rural vulnerability'!P13+'2012 urban vulnerability'!P13</f>
        <v>61438473</v>
      </c>
      <c r="Q13" s="15">
        <f t="shared" si="0"/>
        <v>1</v>
      </c>
      <c r="R13" s="15">
        <f t="shared" si="2"/>
        <v>0.91021913647211972</v>
      </c>
      <c r="S13" s="15">
        <f t="shared" si="3"/>
        <v>0.36707894901841354</v>
      </c>
      <c r="T13" s="15">
        <f t="shared" si="4"/>
        <v>0.35133309346054936</v>
      </c>
      <c r="U13" s="15">
        <f t="shared" si="5"/>
        <v>0.3332284457340759</v>
      </c>
      <c r="V13" s="15">
        <f t="shared" si="6"/>
        <v>0.32990000851060752</v>
      </c>
      <c r="W13" s="15">
        <f t="shared" si="7"/>
        <v>0.34177737937594899</v>
      </c>
      <c r="X13" s="15"/>
    </row>
    <row r="14" spans="2:24" x14ac:dyDescent="0.25">
      <c r="B14" s="14" t="s">
        <v>14</v>
      </c>
      <c r="C14" s="11">
        <f>'2012 rural vulnerability'!C14+'2012 urban vulnerability'!C14</f>
        <v>302929.09340000001</v>
      </c>
      <c r="D14" s="11">
        <f>'2012 rural vulnerability'!D14+'2012 urban vulnerability'!D14</f>
        <v>1976796.9952</v>
      </c>
      <c r="E14" s="11">
        <f>'2012 rural vulnerability'!E14+'2012 urban vulnerability'!E14</f>
        <v>5705689.3266000003</v>
      </c>
      <c r="F14" s="11">
        <f>'2012 rural vulnerability'!F14+'2012 urban vulnerability'!F14</f>
        <v>2762298.6349999998</v>
      </c>
      <c r="G14" s="11">
        <f>'2012 rural vulnerability'!G14+'2012 urban vulnerability'!G14</f>
        <v>3058918.6134000001</v>
      </c>
      <c r="H14" s="11">
        <f>'2012 rural vulnerability'!H14+'2012 urban vulnerability'!H14</f>
        <v>10916803.0714</v>
      </c>
      <c r="I14" s="11">
        <f>'2012 rural vulnerability'!I14+'2012 urban vulnerability'!I14</f>
        <v>24723435.734999999</v>
      </c>
      <c r="J14" s="11">
        <f>'2012 rural vulnerability'!J14+'2012 urban vulnerability'!J14</f>
        <v>756854</v>
      </c>
      <c r="K14" s="11">
        <f>'2012 rural vulnerability'!K14+'2012 urban vulnerability'!K14</f>
        <v>8472979</v>
      </c>
      <c r="L14" s="11">
        <f>'2012 rural vulnerability'!L14+'2012 urban vulnerability'!L14</f>
        <v>22082003</v>
      </c>
      <c r="M14" s="11">
        <f>'2012 rural vulnerability'!M14+'2012 urban vulnerability'!M14</f>
        <v>9442725</v>
      </c>
      <c r="N14" s="11">
        <f>'2012 rural vulnerability'!N14+'2012 urban vulnerability'!N14</f>
        <v>10634742</v>
      </c>
      <c r="O14" s="11">
        <f>'2012 rural vulnerability'!O14+'2012 urban vulnerability'!O14</f>
        <v>39262123</v>
      </c>
      <c r="P14" s="11">
        <f>'2012 rural vulnerability'!P14+'2012 urban vulnerability'!P14</f>
        <v>90651426</v>
      </c>
      <c r="Q14" s="15">
        <f t="shared" si="0"/>
        <v>0.40024772730275587</v>
      </c>
      <c r="R14" s="15">
        <f t="shared" si="2"/>
        <v>0.2333060184853521</v>
      </c>
      <c r="S14" s="15">
        <f t="shared" si="3"/>
        <v>0.25838640301787841</v>
      </c>
      <c r="T14" s="15">
        <f t="shared" si="4"/>
        <v>0.29253193702029867</v>
      </c>
      <c r="U14" s="15">
        <f t="shared" si="5"/>
        <v>0.28763449206384134</v>
      </c>
      <c r="V14" s="15">
        <f t="shared" si="6"/>
        <v>0.27804923007856708</v>
      </c>
      <c r="W14" s="15">
        <f t="shared" si="7"/>
        <v>0.27273079780344545</v>
      </c>
      <c r="X14" s="15"/>
    </row>
    <row r="15" spans="2:24" x14ac:dyDescent="0.25">
      <c r="B15" s="13" t="s">
        <v>2</v>
      </c>
      <c r="C15" s="8">
        <f>'2012 rural vulnerability'!C15+'2012 urban vulnerability'!C15</f>
        <v>1101884.7264</v>
      </c>
      <c r="D15" s="8">
        <f>'2012 rural vulnerability'!D15+'2012 urban vulnerability'!D15</f>
        <v>2094681.7091999999</v>
      </c>
      <c r="E15" s="8">
        <f>'2012 rural vulnerability'!E15+'2012 urban vulnerability'!E15</f>
        <v>6572737.0466</v>
      </c>
      <c r="F15" s="8">
        <f>'2012 rural vulnerability'!F15+'2012 urban vulnerability'!F15</f>
        <v>35277373.353</v>
      </c>
      <c r="G15" s="8">
        <f>'2012 rural vulnerability'!G15+'2012 urban vulnerability'!G15</f>
        <v>43975693.883000001</v>
      </c>
      <c r="H15" s="8">
        <f>'2012 rural vulnerability'!H15+'2012 urban vulnerability'!H15</f>
        <v>103755409.1618</v>
      </c>
      <c r="I15" s="8">
        <f>'2012 rural vulnerability'!I15+'2012 urban vulnerability'!I15</f>
        <v>192777779.88</v>
      </c>
      <c r="J15" s="8">
        <f>'2012 rural vulnerability'!J15+'2012 urban vulnerability'!J15</f>
        <v>1724222</v>
      </c>
      <c r="K15" s="8">
        <f>'2012 rural vulnerability'!K15+'2012 urban vulnerability'!K15</f>
        <v>4672382</v>
      </c>
      <c r="L15" s="8">
        <f>'2012 rural vulnerability'!L15+'2012 urban vulnerability'!L15</f>
        <v>14852024</v>
      </c>
      <c r="M15" s="8">
        <f>'2012 rural vulnerability'!M15+'2012 urban vulnerability'!M15</f>
        <v>82164501</v>
      </c>
      <c r="N15" s="8">
        <f>'2012 rural vulnerability'!N15+'2012 urban vulnerability'!N15</f>
        <v>111355517</v>
      </c>
      <c r="O15" s="8">
        <f>'2012 rural vulnerability'!O15+'2012 urban vulnerability'!O15</f>
        <v>257630828</v>
      </c>
      <c r="P15" s="8">
        <f>'2012 rural vulnerability'!P15+'2012 urban vulnerability'!P15</f>
        <v>472399474</v>
      </c>
      <c r="Q15" s="15">
        <f t="shared" si="0"/>
        <v>0.63906198064982356</v>
      </c>
      <c r="R15" s="15">
        <f t="shared" si="2"/>
        <v>0.44831131298767951</v>
      </c>
      <c r="S15" s="15">
        <f t="shared" si="3"/>
        <v>0.44254823764087642</v>
      </c>
      <c r="T15" s="15">
        <f t="shared" si="4"/>
        <v>0.42935054583974169</v>
      </c>
      <c r="U15" s="15">
        <f t="shared" si="5"/>
        <v>0.39491257431816335</v>
      </c>
      <c r="V15" s="15">
        <f t="shared" si="6"/>
        <v>0.40272901332211686</v>
      </c>
      <c r="W15" s="15">
        <f t="shared" si="7"/>
        <v>0.40808212220829015</v>
      </c>
      <c r="X15" s="15"/>
    </row>
    <row r="16" spans="2:24" x14ac:dyDescent="0.25">
      <c r="B16" s="14" t="s">
        <v>15</v>
      </c>
      <c r="C16" s="11">
        <f>'2012 rural vulnerability'!C16+'2012 urban vulnerability'!C16</f>
        <v>10553</v>
      </c>
      <c r="D16" s="11">
        <f>'2012 rural vulnerability'!D16+'2012 urban vulnerability'!D16</f>
        <v>22507.472399999999</v>
      </c>
      <c r="E16" s="11">
        <f>'2012 rural vulnerability'!E16+'2012 urban vulnerability'!E16</f>
        <v>73774.737999999998</v>
      </c>
      <c r="F16" s="11">
        <f>'2012 rural vulnerability'!F16+'2012 urban vulnerability'!F16</f>
        <v>493238.57559999998</v>
      </c>
      <c r="G16" s="11">
        <f>'2012 rural vulnerability'!G16+'2012 urban vulnerability'!G16</f>
        <v>974978.56299999997</v>
      </c>
      <c r="H16" s="11">
        <f>'2012 rural vulnerability'!H16+'2012 urban vulnerability'!H16</f>
        <v>1561408.219</v>
      </c>
      <c r="I16" s="11">
        <f>'2012 rural vulnerability'!I16+'2012 urban vulnerability'!I16</f>
        <v>3136460.568</v>
      </c>
      <c r="J16" s="11">
        <f>'2012 rural vulnerability'!J16+'2012 urban vulnerability'!J16</f>
        <v>11175</v>
      </c>
      <c r="K16" s="11">
        <f>'2012 rural vulnerability'!K16+'2012 urban vulnerability'!K16</f>
        <v>32318</v>
      </c>
      <c r="L16" s="11">
        <f>'2012 rural vulnerability'!L16+'2012 urban vulnerability'!L16</f>
        <v>170911</v>
      </c>
      <c r="M16" s="11">
        <f>'2012 rural vulnerability'!M16+'2012 urban vulnerability'!M16</f>
        <v>1081313</v>
      </c>
      <c r="N16" s="11">
        <f>'2012 rural vulnerability'!N16+'2012 urban vulnerability'!N16</f>
        <v>2518172</v>
      </c>
      <c r="O16" s="11">
        <f>'2012 rural vulnerability'!O16+'2012 urban vulnerability'!O16</f>
        <v>5500872</v>
      </c>
      <c r="P16" s="11">
        <f>'2012 rural vulnerability'!P16+'2012 urban vulnerability'!P16</f>
        <v>9314761</v>
      </c>
      <c r="Q16" s="15">
        <f t="shared" si="0"/>
        <v>0.94434004474272926</v>
      </c>
      <c r="R16" s="15">
        <f t="shared" si="2"/>
        <v>0.69643766322173395</v>
      </c>
      <c r="S16" s="15">
        <f t="shared" si="3"/>
        <v>0.43165587937581545</v>
      </c>
      <c r="T16" s="15">
        <f t="shared" si="4"/>
        <v>0.45614782731734471</v>
      </c>
      <c r="U16" s="15">
        <f t="shared" si="5"/>
        <v>0.38717711220679124</v>
      </c>
      <c r="V16" s="15">
        <f t="shared" si="6"/>
        <v>0.2838474007393737</v>
      </c>
      <c r="W16" s="15">
        <f t="shared" si="7"/>
        <v>0.33671938206466057</v>
      </c>
      <c r="X16" s="15"/>
    </row>
    <row r="17" spans="2:24" x14ac:dyDescent="0.25">
      <c r="B17" s="14" t="s">
        <v>3</v>
      </c>
      <c r="C17" s="11">
        <f>'2012 rural vulnerability'!C17+'2012 urban vulnerability'!C17</f>
        <v>919618.72640000004</v>
      </c>
      <c r="D17" s="11">
        <f>'2012 rural vulnerability'!D17+'2012 urban vulnerability'!D17</f>
        <v>1440089.7775999999</v>
      </c>
      <c r="E17" s="11">
        <f>'2012 rural vulnerability'!E17+'2012 urban vulnerability'!E17</f>
        <v>3022454.6224000002</v>
      </c>
      <c r="F17" s="11">
        <f>'2012 rural vulnerability'!F17+'2012 urban vulnerability'!F17</f>
        <v>17214174.077199999</v>
      </c>
      <c r="G17" s="11">
        <f>'2012 rural vulnerability'!G17+'2012 urban vulnerability'!G17</f>
        <v>19634809.8156</v>
      </c>
      <c r="H17" s="11">
        <f>'2012 rural vulnerability'!H17+'2012 urban vulnerability'!H17</f>
        <v>51363382.016199999</v>
      </c>
      <c r="I17" s="11">
        <f>'2012 rural vulnerability'!I17+'2012 urban vulnerability'!I17</f>
        <v>93594529.035400003</v>
      </c>
      <c r="J17" s="11">
        <f>'2012 rural vulnerability'!J17+'2012 urban vulnerability'!J17</f>
        <v>1525803</v>
      </c>
      <c r="K17" s="11">
        <f>'2012 rural vulnerability'!K17+'2012 urban vulnerability'!K17</f>
        <v>3650234</v>
      </c>
      <c r="L17" s="11">
        <f>'2012 rural vulnerability'!L17+'2012 urban vulnerability'!L17</f>
        <v>6987001</v>
      </c>
      <c r="M17" s="11">
        <f>'2012 rural vulnerability'!M17+'2012 urban vulnerability'!M17</f>
        <v>40197493</v>
      </c>
      <c r="N17" s="11">
        <f>'2012 rural vulnerability'!N17+'2012 urban vulnerability'!N17</f>
        <v>48124922</v>
      </c>
      <c r="O17" s="11">
        <f>'2012 rural vulnerability'!O17+'2012 urban vulnerability'!O17</f>
        <v>121374889</v>
      </c>
      <c r="P17" s="11">
        <f>'2012 rural vulnerability'!P17+'2012 urban vulnerability'!P17</f>
        <v>221860342</v>
      </c>
      <c r="Q17" s="15">
        <f t="shared" si="0"/>
        <v>0.60271131096216224</v>
      </c>
      <c r="R17" s="15">
        <f t="shared" si="2"/>
        <v>0.39451985204236217</v>
      </c>
      <c r="S17" s="15">
        <f t="shared" si="3"/>
        <v>0.43258253754364717</v>
      </c>
      <c r="T17" s="15">
        <f t="shared" si="4"/>
        <v>0.4282399919119334</v>
      </c>
      <c r="U17" s="15">
        <f t="shared" si="5"/>
        <v>0.40799670938895238</v>
      </c>
      <c r="V17" s="15">
        <f t="shared" si="6"/>
        <v>0.42317964151711807</v>
      </c>
      <c r="W17" s="15">
        <f t="shared" si="7"/>
        <v>0.42186236707144353</v>
      </c>
      <c r="X17" s="15"/>
    </row>
    <row r="18" spans="2:24" x14ac:dyDescent="0.25">
      <c r="B18" s="14" t="s">
        <v>16</v>
      </c>
      <c r="C18" s="11">
        <f>'2012 rural vulnerability'!C18+'2012 urban vulnerability'!C18</f>
        <v>312</v>
      </c>
      <c r="D18" s="11">
        <f>'2012 rural vulnerability'!D18+'2012 urban vulnerability'!D18</f>
        <v>134677</v>
      </c>
      <c r="E18" s="11">
        <f>'2012 rural vulnerability'!E18+'2012 urban vulnerability'!E18</f>
        <v>243643.2066</v>
      </c>
      <c r="F18" s="11">
        <f>'2012 rural vulnerability'!F18+'2012 urban vulnerability'!F18</f>
        <v>1063825.6251999999</v>
      </c>
      <c r="G18" s="11">
        <f>'2012 rural vulnerability'!G18+'2012 urban vulnerability'!G18</f>
        <v>4356114.0848000003</v>
      </c>
      <c r="H18" s="11">
        <f>'2012 rural vulnerability'!H18+'2012 urban vulnerability'!H18</f>
        <v>15733923.8994</v>
      </c>
      <c r="I18" s="11">
        <f>'2012 rural vulnerability'!I18+'2012 urban vulnerability'!I18</f>
        <v>21532495.816</v>
      </c>
      <c r="J18" s="11">
        <f>'2012 rural vulnerability'!J18+'2012 urban vulnerability'!J18</f>
        <v>557</v>
      </c>
      <c r="K18" s="11">
        <f>'2012 rural vulnerability'!K18+'2012 urban vulnerability'!K18</f>
        <v>219381</v>
      </c>
      <c r="L18" s="11">
        <f>'2012 rural vulnerability'!L18+'2012 urban vulnerability'!L18</f>
        <v>310701</v>
      </c>
      <c r="M18" s="11">
        <f>'2012 rural vulnerability'!M18+'2012 urban vulnerability'!M18</f>
        <v>1802342</v>
      </c>
      <c r="N18" s="11">
        <f>'2012 rural vulnerability'!N18+'2012 urban vulnerability'!N18</f>
        <v>8840720</v>
      </c>
      <c r="O18" s="11">
        <f>'2012 rural vulnerability'!O18+'2012 urban vulnerability'!O18</f>
        <v>41227814</v>
      </c>
      <c r="P18" s="11">
        <f>'2012 rural vulnerability'!P18+'2012 urban vulnerability'!P18</f>
        <v>52401515</v>
      </c>
      <c r="Q18" s="15">
        <f t="shared" si="0"/>
        <v>0.56014362657091565</v>
      </c>
      <c r="R18" s="15">
        <f t="shared" si="2"/>
        <v>0.61389546040906007</v>
      </c>
      <c r="S18" s="15">
        <f t="shared" si="3"/>
        <v>0.7841725858622921</v>
      </c>
      <c r="T18" s="15">
        <f t="shared" si="4"/>
        <v>0.59024626025471294</v>
      </c>
      <c r="U18" s="15">
        <f t="shared" si="5"/>
        <v>0.49273295442000203</v>
      </c>
      <c r="V18" s="15">
        <f t="shared" si="6"/>
        <v>0.38163371697078091</v>
      </c>
      <c r="W18" s="15">
        <f t="shared" si="7"/>
        <v>0.41091361224956952</v>
      </c>
      <c r="X18" s="15"/>
    </row>
    <row r="19" spans="2:24" x14ac:dyDescent="0.25">
      <c r="B19" s="14" t="s">
        <v>17</v>
      </c>
      <c r="C19" s="11">
        <f>'2012 rural vulnerability'!C19+'2012 urban vulnerability'!C19</f>
        <v>171401</v>
      </c>
      <c r="D19" s="11">
        <f>'2012 rural vulnerability'!D19+'2012 urban vulnerability'!D19</f>
        <v>497407.45919999998</v>
      </c>
      <c r="E19" s="11">
        <f>'2012 rural vulnerability'!E19+'2012 urban vulnerability'!E19</f>
        <v>2333604.5290000001</v>
      </c>
      <c r="F19" s="11">
        <f>'2012 rural vulnerability'!F19+'2012 urban vulnerability'!F19</f>
        <v>11486279.461200001</v>
      </c>
      <c r="G19" s="11">
        <f>'2012 rural vulnerability'!G19+'2012 urban vulnerability'!G19</f>
        <v>13840195.5812</v>
      </c>
      <c r="H19" s="11">
        <f>'2012 rural vulnerability'!H19+'2012 urban vulnerability'!H19</f>
        <v>25821544.3796</v>
      </c>
      <c r="I19" s="11">
        <f>'2012 rural vulnerability'!I19+'2012 urban vulnerability'!I19</f>
        <v>54150432.4102</v>
      </c>
      <c r="J19" s="11">
        <f>'2012 rural vulnerability'!J19+'2012 urban vulnerability'!J19</f>
        <v>186687</v>
      </c>
      <c r="K19" s="11">
        <f>'2012 rural vulnerability'!K19+'2012 urban vulnerability'!K19</f>
        <v>770423</v>
      </c>
      <c r="L19" s="11">
        <f>'2012 rural vulnerability'!L19+'2012 urban vulnerability'!L19</f>
        <v>5950931</v>
      </c>
      <c r="M19" s="11">
        <f>'2012 rural vulnerability'!M19+'2012 urban vulnerability'!M19</f>
        <v>27659083</v>
      </c>
      <c r="N19" s="11">
        <f>'2012 rural vulnerability'!N19+'2012 urban vulnerability'!N19</f>
        <v>35102710</v>
      </c>
      <c r="O19" s="11">
        <f>'2012 rural vulnerability'!O19+'2012 urban vulnerability'!O19</f>
        <v>58439000</v>
      </c>
      <c r="P19" s="11">
        <f>'2012 rural vulnerability'!P19+'2012 urban vulnerability'!P19</f>
        <v>128108834</v>
      </c>
      <c r="Q19" s="15">
        <f t="shared" si="0"/>
        <v>0.91811963339707636</v>
      </c>
      <c r="R19" s="15">
        <f t="shared" si="2"/>
        <v>0.64562903651630332</v>
      </c>
      <c r="S19" s="15">
        <f t="shared" si="3"/>
        <v>0.39214108330276393</v>
      </c>
      <c r="T19" s="15">
        <f t="shared" si="4"/>
        <v>0.41528055941695541</v>
      </c>
      <c r="U19" s="15">
        <f t="shared" si="5"/>
        <v>0.39427712507666784</v>
      </c>
      <c r="V19" s="15">
        <f t="shared" si="6"/>
        <v>0.44185465835486576</v>
      </c>
      <c r="W19" s="15">
        <f t="shared" si="7"/>
        <v>0.42269085370178294</v>
      </c>
      <c r="X19" s="15"/>
    </row>
    <row r="20" spans="2:24" x14ac:dyDescent="0.25">
      <c r="B20" s="14" t="s">
        <v>18</v>
      </c>
      <c r="C20" s="11">
        <f>'2012 rural vulnerability'!C20+'2012 urban vulnerability'!C20</f>
        <v>0</v>
      </c>
      <c r="D20" s="11">
        <f>'2012 rural vulnerability'!D20+'2012 urban vulnerability'!D20</f>
        <v>0</v>
      </c>
      <c r="E20" s="11">
        <f>'2012 rural vulnerability'!E20+'2012 urban vulnerability'!E20</f>
        <v>899259.95059999998</v>
      </c>
      <c r="F20" s="11">
        <f>'2012 rural vulnerability'!F20+'2012 urban vulnerability'!F20</f>
        <v>5019855.6138000004</v>
      </c>
      <c r="G20" s="11">
        <f>'2012 rural vulnerability'!G20+'2012 urban vulnerability'!G20</f>
        <v>5169595.8383999998</v>
      </c>
      <c r="H20" s="11">
        <f>'2012 rural vulnerability'!H20+'2012 urban vulnerability'!H20</f>
        <v>9275150.6475999989</v>
      </c>
      <c r="I20" s="11">
        <f>'2012 rural vulnerability'!I20+'2012 urban vulnerability'!I20</f>
        <v>20363862.0504</v>
      </c>
      <c r="J20" s="11">
        <f>'2012 rural vulnerability'!J20+'2012 urban vulnerability'!J20</f>
        <v>0</v>
      </c>
      <c r="K20" s="11">
        <f>'2012 rural vulnerability'!K20+'2012 urban vulnerability'!K20</f>
        <v>26</v>
      </c>
      <c r="L20" s="11">
        <f>'2012 rural vulnerability'!L20+'2012 urban vulnerability'!L20</f>
        <v>1432480</v>
      </c>
      <c r="M20" s="11">
        <f>'2012 rural vulnerability'!M20+'2012 urban vulnerability'!M20</f>
        <v>11424270</v>
      </c>
      <c r="N20" s="11">
        <f>'2012 rural vulnerability'!N20+'2012 urban vulnerability'!N20</f>
        <v>16768993</v>
      </c>
      <c r="O20" s="11">
        <f>'2012 rural vulnerability'!O20+'2012 urban vulnerability'!O20</f>
        <v>31088253</v>
      </c>
      <c r="P20" s="11">
        <f>'2012 rural vulnerability'!P20+'2012 urban vulnerability'!P20</f>
        <v>60714022</v>
      </c>
      <c r="Q20" s="15"/>
      <c r="R20" s="15">
        <f t="shared" si="2"/>
        <v>0</v>
      </c>
      <c r="S20" s="15">
        <f t="shared" si="3"/>
        <v>0.62776440201608397</v>
      </c>
      <c r="T20" s="15">
        <f t="shared" si="4"/>
        <v>0.43940274641618243</v>
      </c>
      <c r="U20" s="15">
        <f t="shared" si="5"/>
        <v>0.30828302202761965</v>
      </c>
      <c r="V20" s="15">
        <f t="shared" si="6"/>
        <v>0.29834904674765733</v>
      </c>
      <c r="W20" s="15">
        <f t="shared" si="7"/>
        <v>0.33540624355935439</v>
      </c>
      <c r="X20" s="15"/>
    </row>
    <row r="21" spans="2:24" x14ac:dyDescent="0.25">
      <c r="B21" s="13" t="s">
        <v>4</v>
      </c>
      <c r="C21" s="8">
        <f>'2012 rural vulnerability'!C21+'2012 urban vulnerability'!C21</f>
        <v>0</v>
      </c>
      <c r="D21" s="8">
        <f>'2012 rural vulnerability'!D21+'2012 urban vulnerability'!D21</f>
        <v>1522</v>
      </c>
      <c r="E21" s="8">
        <f>'2012 rural vulnerability'!E21+'2012 urban vulnerability'!E21</f>
        <v>199265</v>
      </c>
      <c r="F21" s="8">
        <f>'2012 rural vulnerability'!F21+'2012 urban vulnerability'!F21</f>
        <v>1405384.7452</v>
      </c>
      <c r="G21" s="8">
        <f>'2012 rural vulnerability'!G21+'2012 urban vulnerability'!G21</f>
        <v>292704.19260000001</v>
      </c>
      <c r="H21" s="8">
        <f>'2012 rural vulnerability'!H21+'2012 urban vulnerability'!H21</f>
        <v>274057.5698</v>
      </c>
      <c r="I21" s="8">
        <f>'2012 rural vulnerability'!I21+'2012 urban vulnerability'!I21</f>
        <v>2172933.5076000001</v>
      </c>
      <c r="J21" s="8">
        <f>'2012 rural vulnerability'!J21+'2012 urban vulnerability'!J21</f>
        <v>0</v>
      </c>
      <c r="K21" s="8">
        <f>'2012 rural vulnerability'!K21+'2012 urban vulnerability'!K21</f>
        <v>1635</v>
      </c>
      <c r="L21" s="8">
        <f>'2012 rural vulnerability'!L21+'2012 urban vulnerability'!L21</f>
        <v>224348</v>
      </c>
      <c r="M21" s="8">
        <f>'2012 rural vulnerability'!M21+'2012 urban vulnerability'!M21</f>
        <v>1873058</v>
      </c>
      <c r="N21" s="8">
        <f>'2012 rural vulnerability'!N21+'2012 urban vulnerability'!N21</f>
        <v>480910</v>
      </c>
      <c r="O21" s="8">
        <f>'2012 rural vulnerability'!O21+'2012 urban vulnerability'!O21</f>
        <v>564833</v>
      </c>
      <c r="P21" s="8">
        <f>'2012 rural vulnerability'!P21+'2012 urban vulnerability'!P21</f>
        <v>3144784</v>
      </c>
      <c r="Q21" s="15"/>
      <c r="R21" s="15">
        <f t="shared" si="2"/>
        <v>0.93088685015290518</v>
      </c>
      <c r="S21" s="15">
        <f t="shared" si="3"/>
        <v>0.88819601690231242</v>
      </c>
      <c r="T21" s="15">
        <f t="shared" si="4"/>
        <v>0.75031565771054609</v>
      </c>
      <c r="U21" s="15">
        <f t="shared" si="5"/>
        <v>0.60864650891019112</v>
      </c>
      <c r="V21" s="15">
        <f t="shared" si="6"/>
        <v>0.485201059074098</v>
      </c>
      <c r="W21" s="15">
        <f t="shared" si="7"/>
        <v>0.69096431029921301</v>
      </c>
      <c r="X21" s="15"/>
    </row>
    <row r="22" spans="2:24" x14ac:dyDescent="0.25">
      <c r="B22" s="14" t="s">
        <v>19</v>
      </c>
      <c r="C22" s="9">
        <f>'2012 rural vulnerability'!C22+'2012 urban vulnerability'!C22</f>
        <v>0</v>
      </c>
      <c r="D22" s="9">
        <f>'2012 rural vulnerability'!D22+'2012 urban vulnerability'!D22</f>
        <v>1522</v>
      </c>
      <c r="E22" s="9">
        <f>'2012 rural vulnerability'!E22+'2012 urban vulnerability'!E22</f>
        <v>199265</v>
      </c>
      <c r="F22" s="9">
        <f>'2012 rural vulnerability'!F22+'2012 urban vulnerability'!F22</f>
        <v>1405384.7452</v>
      </c>
      <c r="G22" s="9">
        <f>'2012 rural vulnerability'!G22+'2012 urban vulnerability'!G22</f>
        <v>292704.19260000001</v>
      </c>
      <c r="H22" s="9">
        <f>'2012 rural vulnerability'!H22+'2012 urban vulnerability'!H22</f>
        <v>273330.54619999998</v>
      </c>
      <c r="I22" s="9">
        <f>'2012 rural vulnerability'!I22+'2012 urban vulnerability'!I22</f>
        <v>2172206.4840000002</v>
      </c>
      <c r="J22" s="9">
        <f>'2012 rural vulnerability'!J22+'2012 urban vulnerability'!J22</f>
        <v>0</v>
      </c>
      <c r="K22" s="9">
        <f>'2012 rural vulnerability'!K22+'2012 urban vulnerability'!K22</f>
        <v>1635</v>
      </c>
      <c r="L22" s="9">
        <f>'2012 rural vulnerability'!L22+'2012 urban vulnerability'!L22</f>
        <v>224348</v>
      </c>
      <c r="M22" s="9">
        <f>'2012 rural vulnerability'!M22+'2012 urban vulnerability'!M22</f>
        <v>1873045</v>
      </c>
      <c r="N22" s="9">
        <f>'2012 rural vulnerability'!N22+'2012 urban vulnerability'!N22</f>
        <v>480896</v>
      </c>
      <c r="O22" s="9">
        <f>'2012 rural vulnerability'!O22+'2012 urban vulnerability'!O22</f>
        <v>555178</v>
      </c>
      <c r="P22" s="9">
        <f>'2012 rural vulnerability'!P22+'2012 urban vulnerability'!P22</f>
        <v>3135102</v>
      </c>
      <c r="Q22" s="15"/>
      <c r="R22" s="15">
        <f t="shared" si="2"/>
        <v>0.93088685015290518</v>
      </c>
      <c r="S22" s="15">
        <f t="shared" si="3"/>
        <v>0.88819601690231242</v>
      </c>
      <c r="T22" s="15">
        <f t="shared" si="4"/>
        <v>0.75032086532891629</v>
      </c>
      <c r="U22" s="15">
        <f t="shared" si="5"/>
        <v>0.6086642280243546</v>
      </c>
      <c r="V22" s="15">
        <f t="shared" si="6"/>
        <v>0.49232957033600033</v>
      </c>
      <c r="W22" s="15">
        <f t="shared" si="7"/>
        <v>0.69286628760403968</v>
      </c>
      <c r="X22" s="15"/>
    </row>
    <row r="23" spans="2:24" x14ac:dyDescent="0.25">
      <c r="B23" s="14" t="s">
        <v>20</v>
      </c>
      <c r="C23" s="9">
        <f>'2012 rural vulnerability'!C23+'2012 urban vulnerability'!C23</f>
        <v>0</v>
      </c>
      <c r="D23" s="9">
        <f>'2012 rural vulnerability'!D23+'2012 urban vulnerability'!D23</f>
        <v>0</v>
      </c>
      <c r="E23" s="9">
        <f>'2012 rural vulnerability'!E23+'2012 urban vulnerability'!E23</f>
        <v>0</v>
      </c>
      <c r="F23" s="9">
        <f>'2012 rural vulnerability'!F23+'2012 urban vulnerability'!F23</f>
        <v>0</v>
      </c>
      <c r="G23" s="9">
        <f>'2012 rural vulnerability'!G23+'2012 urban vulnerability'!G23</f>
        <v>0</v>
      </c>
      <c r="H23" s="9">
        <f>'2012 rural vulnerability'!H23+'2012 urban vulnerability'!H23</f>
        <v>12.518599999999999</v>
      </c>
      <c r="I23" s="9">
        <f>'2012 rural vulnerability'!I23+'2012 urban vulnerability'!I23</f>
        <v>12.518599999999999</v>
      </c>
      <c r="J23" s="9">
        <f>'2012 rural vulnerability'!J23+'2012 urban vulnerability'!J23</f>
        <v>0</v>
      </c>
      <c r="K23" s="9">
        <f>'2012 rural vulnerability'!K23+'2012 urban vulnerability'!K23</f>
        <v>0</v>
      </c>
      <c r="L23" s="9">
        <f>'2012 rural vulnerability'!L23+'2012 urban vulnerability'!L23</f>
        <v>0</v>
      </c>
      <c r="M23" s="9">
        <f>'2012 rural vulnerability'!M23+'2012 urban vulnerability'!M23</f>
        <v>0</v>
      </c>
      <c r="N23" s="9">
        <f>'2012 rural vulnerability'!N23+'2012 urban vulnerability'!N23</f>
        <v>0</v>
      </c>
      <c r="O23" s="9">
        <f>'2012 rural vulnerability'!O23+'2012 urban vulnerability'!O23</f>
        <v>190</v>
      </c>
      <c r="P23" s="9">
        <f>'2012 rural vulnerability'!P23+'2012 urban vulnerability'!P23</f>
        <v>190</v>
      </c>
      <c r="Q23" s="15"/>
      <c r="R23" s="15"/>
      <c r="S23" s="15"/>
      <c r="T23" s="15"/>
      <c r="U23" s="15"/>
      <c r="V23" s="15">
        <f t="shared" si="6"/>
        <v>6.5887368421052625E-2</v>
      </c>
      <c r="W23" s="15">
        <f t="shared" si="7"/>
        <v>6.5887368421052625E-2</v>
      </c>
      <c r="X23" s="15"/>
    </row>
    <row r="24" spans="2:24" x14ac:dyDescent="0.25">
      <c r="B24" s="14" t="s">
        <v>21</v>
      </c>
      <c r="C24" s="9">
        <f>'2012 rural vulnerability'!C24+'2012 urban vulnerability'!C24</f>
        <v>0</v>
      </c>
      <c r="D24" s="9">
        <f>'2012 rural vulnerability'!D24+'2012 urban vulnerability'!D24</f>
        <v>0</v>
      </c>
      <c r="E24" s="9">
        <f>'2012 rural vulnerability'!E24+'2012 urban vulnerability'!E24</f>
        <v>0</v>
      </c>
      <c r="F24" s="9">
        <f>'2012 rural vulnerability'!F24+'2012 urban vulnerability'!F24</f>
        <v>0</v>
      </c>
      <c r="G24" s="9">
        <f>'2012 rural vulnerability'!G24+'2012 urban vulnerability'!G24</f>
        <v>0</v>
      </c>
      <c r="H24" s="9">
        <f>'2012 rural vulnerability'!H24+'2012 urban vulnerability'!H24</f>
        <v>714.505</v>
      </c>
      <c r="I24" s="9">
        <f>'2012 rural vulnerability'!I24+'2012 urban vulnerability'!I24</f>
        <v>714.505</v>
      </c>
      <c r="J24" s="9">
        <f>'2012 rural vulnerability'!J24+'2012 urban vulnerability'!J24</f>
        <v>0</v>
      </c>
      <c r="K24" s="9">
        <f>'2012 rural vulnerability'!K24+'2012 urban vulnerability'!K24</f>
        <v>0</v>
      </c>
      <c r="L24" s="9">
        <f>'2012 rural vulnerability'!L24+'2012 urban vulnerability'!L24</f>
        <v>0</v>
      </c>
      <c r="M24" s="9">
        <f>'2012 rural vulnerability'!M24+'2012 urban vulnerability'!M24</f>
        <v>13</v>
      </c>
      <c r="N24" s="9">
        <f>'2012 rural vulnerability'!N24+'2012 urban vulnerability'!N24</f>
        <v>14</v>
      </c>
      <c r="O24" s="9">
        <f>'2012 rural vulnerability'!O24+'2012 urban vulnerability'!O24</f>
        <v>9465</v>
      </c>
      <c r="P24" s="9">
        <f>'2012 rural vulnerability'!P24+'2012 urban vulnerability'!P24</f>
        <v>9492</v>
      </c>
      <c r="Q24" s="15"/>
      <c r="R24" s="15"/>
      <c r="S24" s="15"/>
      <c r="T24" s="15">
        <f t="shared" si="4"/>
        <v>0</v>
      </c>
      <c r="U24" s="15">
        <f t="shared" si="5"/>
        <v>0</v>
      </c>
      <c r="V24" s="15">
        <f t="shared" si="6"/>
        <v>7.5489170628631808E-2</v>
      </c>
      <c r="W24" s="15">
        <f t="shared" si="7"/>
        <v>7.5274441635061098E-2</v>
      </c>
      <c r="X24" s="15"/>
    </row>
  </sheetData>
  <mergeCells count="2">
    <mergeCell ref="C2:I2"/>
    <mergeCell ref="J2:P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23" sqref="J23"/>
    </sheetView>
  </sheetViews>
  <sheetFormatPr defaultRowHeight="15" x14ac:dyDescent="0.25"/>
  <cols>
    <col min="1" max="1" width="3" customWidth="1"/>
    <col min="2" max="2" width="25" bestFit="1" customWidth="1"/>
    <col min="3" max="4" width="10.5703125" bestFit="1" customWidth="1"/>
    <col min="5" max="7" width="11.5703125" bestFit="1" customWidth="1"/>
    <col min="8" max="9" width="12.5703125" bestFit="1" customWidth="1"/>
    <col min="10" max="11" width="10.5703125" bestFit="1" customWidth="1"/>
    <col min="12" max="14" width="11.5703125" bestFit="1" customWidth="1"/>
    <col min="15" max="16" width="12.5703125" bestFit="1" customWidth="1"/>
    <col min="23" max="23" width="12.28515625" bestFit="1" customWidth="1"/>
    <col min="30" max="30" width="12.28515625" bestFit="1" customWidth="1"/>
  </cols>
  <sheetData>
    <row r="2" spans="2:23" x14ac:dyDescent="0.25">
      <c r="B2" s="66">
        <v>2000</v>
      </c>
      <c r="C2" s="66"/>
      <c r="D2" s="66"/>
      <c r="E2" s="66"/>
      <c r="F2" s="66"/>
      <c r="G2" s="66"/>
      <c r="H2" s="66"/>
      <c r="I2" s="66"/>
      <c r="J2" s="67">
        <v>2012</v>
      </c>
      <c r="K2" s="67"/>
      <c r="L2" s="67"/>
      <c r="M2" s="67"/>
      <c r="N2" s="67"/>
      <c r="O2" s="67"/>
      <c r="P2" s="67"/>
      <c r="Q2" s="68" t="s">
        <v>31</v>
      </c>
      <c r="R2" s="69"/>
      <c r="S2" s="69"/>
      <c r="T2" s="69"/>
      <c r="U2" s="69"/>
      <c r="V2" s="69"/>
      <c r="W2" s="70"/>
    </row>
    <row r="3" spans="2:23" x14ac:dyDescent="0.25">
      <c r="B3" s="3"/>
      <c r="C3" s="64" t="s">
        <v>29</v>
      </c>
      <c r="D3" s="64"/>
      <c r="E3" s="64"/>
      <c r="F3" s="64"/>
      <c r="G3" s="64"/>
      <c r="H3" s="64"/>
      <c r="I3" s="64"/>
      <c r="J3" s="65" t="s">
        <v>29</v>
      </c>
      <c r="K3" s="65"/>
      <c r="L3" s="65"/>
      <c r="M3" s="65"/>
      <c r="N3" s="65"/>
      <c r="O3" s="65"/>
      <c r="P3" s="65"/>
      <c r="Q3" s="71" t="s">
        <v>29</v>
      </c>
      <c r="R3" s="72"/>
      <c r="S3" s="72"/>
      <c r="T3" s="72"/>
      <c r="U3" s="72"/>
      <c r="V3" s="72"/>
      <c r="W3" s="73"/>
    </row>
    <row r="4" spans="2:23" x14ac:dyDescent="0.25">
      <c r="B4" s="3" t="s">
        <v>0</v>
      </c>
      <c r="C4" s="3" t="s">
        <v>22</v>
      </c>
      <c r="D4" s="10" t="s">
        <v>23</v>
      </c>
      <c r="E4" s="10" t="s">
        <v>24</v>
      </c>
      <c r="F4" s="10" t="s">
        <v>25</v>
      </c>
      <c r="G4" s="10" t="s">
        <v>26</v>
      </c>
      <c r="H4" s="10" t="s">
        <v>27</v>
      </c>
      <c r="I4" s="10" t="s">
        <v>28</v>
      </c>
      <c r="J4" s="19" t="s">
        <v>22</v>
      </c>
      <c r="K4" s="19" t="s">
        <v>23</v>
      </c>
      <c r="L4" s="19" t="s">
        <v>24</v>
      </c>
      <c r="M4" s="19" t="s">
        <v>25</v>
      </c>
      <c r="N4" s="19" t="s">
        <v>26</v>
      </c>
      <c r="O4" s="19" t="s">
        <v>27</v>
      </c>
      <c r="P4" s="19" t="s">
        <v>28</v>
      </c>
      <c r="Q4" s="37" t="s">
        <v>22</v>
      </c>
      <c r="R4" s="22" t="s">
        <v>23</v>
      </c>
      <c r="S4" s="22" t="s">
        <v>24</v>
      </c>
      <c r="T4" s="22" t="s">
        <v>25</v>
      </c>
      <c r="U4" s="22" t="s">
        <v>26</v>
      </c>
      <c r="V4" s="22" t="s">
        <v>27</v>
      </c>
      <c r="W4" s="38" t="s">
        <v>28</v>
      </c>
    </row>
    <row r="5" spans="2:23" x14ac:dyDescent="0.25">
      <c r="B5" s="12" t="s">
        <v>5</v>
      </c>
      <c r="C5" s="7">
        <f>'2000 total vulnerability'!C4</f>
        <v>2756461.0978999999</v>
      </c>
      <c r="D5" s="7">
        <f>'2000 total vulnerability'!D4</f>
        <v>4462361.7078</v>
      </c>
      <c r="E5" s="7">
        <f>'2000 total vulnerability'!E4</f>
        <v>16831503.2599</v>
      </c>
      <c r="F5" s="7">
        <f>'2000 total vulnerability'!F4</f>
        <v>56043889.079700001</v>
      </c>
      <c r="G5" s="7">
        <f>'2000 total vulnerability'!G4</f>
        <v>53024225.548199996</v>
      </c>
      <c r="H5" s="7">
        <f>'2000 total vulnerability'!H4</f>
        <v>119388946.71059999</v>
      </c>
      <c r="I5" s="7">
        <f>'2000 total vulnerability'!I4</f>
        <v>252507387.4041</v>
      </c>
      <c r="J5" s="7">
        <f>'2012 total vulnerability'!C4</f>
        <v>1405494.8197999999</v>
      </c>
      <c r="K5" s="7">
        <f>'2012 total vulnerability'!D4</f>
        <v>4264314.7044000002</v>
      </c>
      <c r="L5" s="7">
        <f>'2012 total vulnerability'!E4</f>
        <v>20715159.977600001</v>
      </c>
      <c r="M5" s="7">
        <f>'2012 total vulnerability'!F4</f>
        <v>79803124.125799999</v>
      </c>
      <c r="N5" s="7">
        <f>'2012 total vulnerability'!G4</f>
        <v>74133376.362599999</v>
      </c>
      <c r="O5" s="7">
        <f>'2012 total vulnerability'!H4</f>
        <v>148194233.42660001</v>
      </c>
      <c r="P5" s="7">
        <f>'2012 total vulnerability'!I4</f>
        <v>328515703.41680002</v>
      </c>
      <c r="Q5" s="39">
        <f>(J5-C5)/C5</f>
        <v>-0.49010895859521791</v>
      </c>
      <c r="R5" s="4">
        <f t="shared" ref="R5:R23" si="0">(K5-D5)/D5</f>
        <v>-4.4381656254763681E-2</v>
      </c>
      <c r="S5" s="4">
        <f t="shared" ref="S5:S23" si="1">(L5-E5)/E5</f>
        <v>0.23073736538747369</v>
      </c>
      <c r="T5" s="4">
        <f t="shared" ref="T5:T23" si="2">(M5-F5)/F5</f>
        <v>0.4239397985445299</v>
      </c>
      <c r="U5" s="4">
        <f t="shared" ref="U5:W23" si="3">(N5-G5)/G5</f>
        <v>0.39810389677849034</v>
      </c>
      <c r="V5" s="4">
        <f t="shared" si="3"/>
        <v>0.2412726429844827</v>
      </c>
      <c r="W5" s="90">
        <f t="shared" si="3"/>
        <v>0.30101422692659746</v>
      </c>
    </row>
    <row r="6" spans="2:23" x14ac:dyDescent="0.25">
      <c r="B6" s="13" t="s">
        <v>6</v>
      </c>
      <c r="C6" s="8">
        <f>'2000 total vulnerability'!C5</f>
        <v>927</v>
      </c>
      <c r="D6" s="8">
        <f>'2000 total vulnerability'!D5</f>
        <v>139282</v>
      </c>
      <c r="E6" s="8">
        <f>'2000 total vulnerability'!E5</f>
        <v>4652189.8602</v>
      </c>
      <c r="F6" s="8">
        <f>'2000 total vulnerability'!F5</f>
        <v>22531904.425700001</v>
      </c>
      <c r="G6" s="8">
        <f>'2000 total vulnerability'!G5</f>
        <v>15481956.692199999</v>
      </c>
      <c r="H6" s="8">
        <f>'2000 total vulnerability'!H5</f>
        <v>16047844.5184</v>
      </c>
      <c r="I6" s="8">
        <f>'2000 total vulnerability'!I5</f>
        <v>58854104.4965</v>
      </c>
      <c r="J6" s="8">
        <f>'2012 total vulnerability'!C5</f>
        <v>641</v>
      </c>
      <c r="K6" s="8">
        <f>'2012 total vulnerability'!D5</f>
        <v>170338</v>
      </c>
      <c r="L6" s="8">
        <f>'2012 total vulnerability'!E5</f>
        <v>5899007.1805999996</v>
      </c>
      <c r="M6" s="8">
        <f>'2012 total vulnerability'!F5</f>
        <v>33184592.925999999</v>
      </c>
      <c r="N6" s="8">
        <f>'2012 total vulnerability'!G5</f>
        <v>22124781.649599999</v>
      </c>
      <c r="O6" s="8">
        <f>'2012 total vulnerability'!H5</f>
        <v>24381128.881000001</v>
      </c>
      <c r="P6" s="8">
        <f>'2012 total vulnerability'!I5</f>
        <v>85760489.637199998</v>
      </c>
      <c r="Q6" s="40">
        <f t="shared" ref="Q5:Q20" si="4">(J6-C6)/C6</f>
        <v>-0.30852211434735705</v>
      </c>
      <c r="R6" s="5">
        <f t="shared" si="0"/>
        <v>0.22297209976881435</v>
      </c>
      <c r="S6" s="5">
        <f t="shared" si="1"/>
        <v>0.26800654269651802</v>
      </c>
      <c r="T6" s="5">
        <f t="shared" si="2"/>
        <v>0.4727824288189989</v>
      </c>
      <c r="U6" s="5">
        <f t="shared" si="3"/>
        <v>0.42906882440426519</v>
      </c>
      <c r="V6" s="5">
        <f t="shared" si="3"/>
        <v>0.51927748633439808</v>
      </c>
      <c r="W6" s="41">
        <f t="shared" si="3"/>
        <v>0.45717092071802901</v>
      </c>
    </row>
    <row r="7" spans="2:23" x14ac:dyDescent="0.25">
      <c r="B7" s="14" t="s">
        <v>7</v>
      </c>
      <c r="C7" s="11">
        <f>'2000 total vulnerability'!C6</f>
        <v>761</v>
      </c>
      <c r="D7" s="11">
        <f>'2000 total vulnerability'!D6</f>
        <v>137342</v>
      </c>
      <c r="E7" s="11">
        <f>'2000 total vulnerability'!E6</f>
        <v>4376500.1884000003</v>
      </c>
      <c r="F7" s="11">
        <f>'2000 total vulnerability'!F6</f>
        <v>18535182.467599999</v>
      </c>
      <c r="G7" s="11">
        <f>'2000 total vulnerability'!G6</f>
        <v>10146004.448799999</v>
      </c>
      <c r="H7" s="11">
        <f>'2000 total vulnerability'!H6</f>
        <v>5600502.0208999999</v>
      </c>
      <c r="I7" s="9">
        <f>'2000 total vulnerability'!I6</f>
        <v>38796292.125699997</v>
      </c>
      <c r="J7" s="11">
        <f>'2012 total vulnerability'!C6</f>
        <v>521</v>
      </c>
      <c r="K7" s="11">
        <f>'2012 total vulnerability'!D6</f>
        <v>166108</v>
      </c>
      <c r="L7" s="11">
        <f>'2012 total vulnerability'!E6</f>
        <v>5701379.9289999995</v>
      </c>
      <c r="M7" s="11">
        <f>'2012 total vulnerability'!F6</f>
        <v>27208144.8818</v>
      </c>
      <c r="N7" s="11">
        <f>'2012 total vulnerability'!G6</f>
        <v>14958019.0802</v>
      </c>
      <c r="O7" s="11">
        <f>'2012 total vulnerability'!H6</f>
        <v>8126905.7796</v>
      </c>
      <c r="P7" s="11">
        <f>'2012 total vulnerability'!I6</f>
        <v>56161078.670599997</v>
      </c>
      <c r="Q7" s="42">
        <f t="shared" si="4"/>
        <v>-0.31537450722733246</v>
      </c>
      <c r="R7" s="6">
        <f t="shared" si="0"/>
        <v>0.20944794745962633</v>
      </c>
      <c r="S7" s="6">
        <f t="shared" si="1"/>
        <v>0.30272585023796389</v>
      </c>
      <c r="T7" s="6">
        <f t="shared" si="2"/>
        <v>0.46791891201290159</v>
      </c>
      <c r="U7" s="6">
        <f t="shared" si="3"/>
        <v>0.47427681070740441</v>
      </c>
      <c r="V7" s="6">
        <f t="shared" si="3"/>
        <v>0.45110308848598674</v>
      </c>
      <c r="W7" s="43">
        <f t="shared" si="3"/>
        <v>0.44758881824680791</v>
      </c>
    </row>
    <row r="8" spans="2:23" x14ac:dyDescent="0.25">
      <c r="B8" s="14" t="s">
        <v>8</v>
      </c>
      <c r="C8" s="11">
        <f>'2000 total vulnerability'!C7</f>
        <v>166</v>
      </c>
      <c r="D8" s="11">
        <f>'2000 total vulnerability'!D7</f>
        <v>1940</v>
      </c>
      <c r="E8" s="11">
        <f>'2000 total vulnerability'!E7</f>
        <v>230052</v>
      </c>
      <c r="F8" s="11">
        <f>'2000 total vulnerability'!F7</f>
        <v>2846610.4893999998</v>
      </c>
      <c r="G8" s="11">
        <f>'2000 total vulnerability'!G7</f>
        <v>3052435.4698999999</v>
      </c>
      <c r="H8" s="11">
        <f>'2000 total vulnerability'!H7</f>
        <v>3476710.7856000001</v>
      </c>
      <c r="I8" s="9">
        <f>'2000 total vulnerability'!I7</f>
        <v>9607914.7448999994</v>
      </c>
      <c r="J8" s="11">
        <f>'2012 total vulnerability'!C7</f>
        <v>120</v>
      </c>
      <c r="K8" s="11">
        <f>'2012 total vulnerability'!D7</f>
        <v>4230</v>
      </c>
      <c r="L8" s="11">
        <f>'2012 total vulnerability'!E7</f>
        <v>147283</v>
      </c>
      <c r="M8" s="11">
        <f>'2012 total vulnerability'!F7</f>
        <v>4365018.3099999996</v>
      </c>
      <c r="N8" s="11">
        <f>'2012 total vulnerability'!G7</f>
        <v>4052887.6801999998</v>
      </c>
      <c r="O8" s="11">
        <f>'2012 total vulnerability'!H7</f>
        <v>4922891.4878000002</v>
      </c>
      <c r="P8" s="11">
        <f>'2012 total vulnerability'!I7</f>
        <v>13492430.478</v>
      </c>
      <c r="Q8" s="42">
        <f t="shared" si="4"/>
        <v>-0.27710843373493976</v>
      </c>
      <c r="R8" s="6">
        <f t="shared" si="0"/>
        <v>1.1804123711340206</v>
      </c>
      <c r="S8" s="6">
        <f t="shared" si="1"/>
        <v>-0.3597838749500113</v>
      </c>
      <c r="T8" s="6">
        <f t="shared" si="2"/>
        <v>0.53340905833591767</v>
      </c>
      <c r="U8" s="6">
        <f t="shared" si="3"/>
        <v>0.32775540061876413</v>
      </c>
      <c r="V8" s="14">
        <f t="shared" si="3"/>
        <v>0.41596232513496884</v>
      </c>
      <c r="W8" s="45">
        <f t="shared" si="3"/>
        <v>0.40430372627545952</v>
      </c>
    </row>
    <row r="9" spans="2:23" x14ac:dyDescent="0.25">
      <c r="B9" s="14" t="s">
        <v>9</v>
      </c>
      <c r="C9" s="9">
        <f>'2000 total vulnerability'!C8</f>
        <v>0</v>
      </c>
      <c r="D9" s="11">
        <f>'2000 total vulnerability'!D8</f>
        <v>0</v>
      </c>
      <c r="E9" s="11">
        <f>'2000 total vulnerability'!E8</f>
        <v>2634</v>
      </c>
      <c r="F9" s="11">
        <f>'2000 total vulnerability'!F8</f>
        <v>307735.63909999997</v>
      </c>
      <c r="G9" s="11">
        <f>'2000 total vulnerability'!G8</f>
        <v>965296.65409999993</v>
      </c>
      <c r="H9" s="11">
        <f>'2000 total vulnerability'!H8</f>
        <v>3075470.1427999996</v>
      </c>
      <c r="I9" s="9">
        <f>'2000 total vulnerability'!I8</f>
        <v>4351136.4359999998</v>
      </c>
      <c r="J9" s="9">
        <f>'2012 total vulnerability'!C8</f>
        <v>0</v>
      </c>
      <c r="K9" s="9">
        <f>'2012 total vulnerability'!D8</f>
        <v>0</v>
      </c>
      <c r="L9" s="9">
        <f>'2012 total vulnerability'!E8</f>
        <v>3474</v>
      </c>
      <c r="M9" s="9">
        <f>'2012 total vulnerability'!F8</f>
        <v>301760.35960000003</v>
      </c>
      <c r="N9" s="9">
        <f>'2012 total vulnerability'!G8</f>
        <v>1343660.2557999999</v>
      </c>
      <c r="O9" s="9">
        <f>'2012 total vulnerability'!H8</f>
        <v>5317485.32</v>
      </c>
      <c r="P9" s="9">
        <f>'2012 total vulnerability'!I8</f>
        <v>6966379.9353999998</v>
      </c>
      <c r="Q9" s="42"/>
      <c r="R9" s="6"/>
      <c r="S9" s="6">
        <f t="shared" si="1"/>
        <v>0.31890660592255127</v>
      </c>
      <c r="T9" s="6">
        <f t="shared" si="2"/>
        <v>-1.9416923946394958E-2</v>
      </c>
      <c r="U9" s="6">
        <f t="shared" si="3"/>
        <v>0.39196613817414455</v>
      </c>
      <c r="V9" s="14">
        <f t="shared" si="3"/>
        <v>0.72899916861452718</v>
      </c>
      <c r="W9" s="45">
        <f t="shared" si="3"/>
        <v>0.60104837847929993</v>
      </c>
    </row>
    <row r="10" spans="2:23" x14ac:dyDescent="0.25">
      <c r="B10" s="14" t="s">
        <v>10</v>
      </c>
      <c r="C10" s="9">
        <f>'2000 total vulnerability'!C9</f>
        <v>0</v>
      </c>
      <c r="D10" s="9">
        <f>'2000 total vulnerability'!D9</f>
        <v>0</v>
      </c>
      <c r="E10" s="11">
        <f>'2000 total vulnerability'!E9</f>
        <v>43003.671799999996</v>
      </c>
      <c r="F10" s="11">
        <f>'2000 total vulnerability'!F9</f>
        <v>825359.82959999994</v>
      </c>
      <c r="G10" s="11">
        <f>'2000 total vulnerability'!G9</f>
        <v>1091801.1435</v>
      </c>
      <c r="H10" s="11">
        <f>'2000 total vulnerability'!H9</f>
        <v>1391237.3118</v>
      </c>
      <c r="I10" s="9">
        <f>'2000 total vulnerability'!I9</f>
        <v>3351401.9567</v>
      </c>
      <c r="J10" s="9">
        <f>'2012 total vulnerability'!C9</f>
        <v>0</v>
      </c>
      <c r="K10" s="9">
        <f>'2012 total vulnerability'!D9</f>
        <v>0</v>
      </c>
      <c r="L10" s="9">
        <f>'2012 total vulnerability'!E9</f>
        <v>46870.251600000003</v>
      </c>
      <c r="M10" s="9">
        <f>'2012 total vulnerability'!F9</f>
        <v>1268046.3746</v>
      </c>
      <c r="N10" s="9">
        <f>'2012 total vulnerability'!G9</f>
        <v>1454166.6580000001</v>
      </c>
      <c r="O10" s="9">
        <f>'2012 total vulnerability'!H9</f>
        <v>2299448.1409999998</v>
      </c>
      <c r="P10" s="9">
        <f>'2012 total vulnerability'!I9</f>
        <v>5068531.4252000004</v>
      </c>
      <c r="Q10" s="42"/>
      <c r="R10" s="6"/>
      <c r="S10" s="6">
        <f t="shared" si="1"/>
        <v>8.9912782749867581E-2</v>
      </c>
      <c r="T10" s="6">
        <f t="shared" si="2"/>
        <v>0.53635581612269934</v>
      </c>
      <c r="U10" s="6">
        <f t="shared" si="3"/>
        <v>0.33189699118500698</v>
      </c>
      <c r="V10" s="14">
        <f t="shared" si="3"/>
        <v>0.65280798717577915</v>
      </c>
      <c r="W10" s="45">
        <f t="shared" si="3"/>
        <v>0.51236154024054859</v>
      </c>
    </row>
    <row r="11" spans="2:23" x14ac:dyDescent="0.25">
      <c r="B11" s="14" t="s">
        <v>11</v>
      </c>
      <c r="C11" s="9">
        <f>'2000 total vulnerability'!C10</f>
        <v>0</v>
      </c>
      <c r="D11" s="9">
        <f>'2000 total vulnerability'!D10</f>
        <v>0</v>
      </c>
      <c r="E11" s="11">
        <f>'2000 total vulnerability'!E10</f>
        <v>0</v>
      </c>
      <c r="F11" s="11">
        <f>'2000 total vulnerability'!F10</f>
        <v>17016</v>
      </c>
      <c r="G11" s="11">
        <f>'2000 total vulnerability'!G10</f>
        <v>226418.97589999999</v>
      </c>
      <c r="H11" s="11">
        <f>'2000 total vulnerability'!H10</f>
        <v>2503924.2573000002</v>
      </c>
      <c r="I11" s="9">
        <f>'2000 total vulnerability'!I10</f>
        <v>2747359.2332000001</v>
      </c>
      <c r="J11" s="9">
        <f>'2012 total vulnerability'!C10</f>
        <v>0</v>
      </c>
      <c r="K11" s="9">
        <f>'2012 total vulnerability'!D10</f>
        <v>0</v>
      </c>
      <c r="L11" s="9">
        <f>'2012 total vulnerability'!E10</f>
        <v>0</v>
      </c>
      <c r="M11" s="9">
        <f>'2012 total vulnerability'!F10</f>
        <v>41623</v>
      </c>
      <c r="N11" s="9">
        <f>'2012 total vulnerability'!G10</f>
        <v>316047.9754</v>
      </c>
      <c r="O11" s="9">
        <f>'2012 total vulnerability'!H10</f>
        <v>3714398.1526000001</v>
      </c>
      <c r="P11" s="9">
        <f>'2012 total vulnerability'!I10</f>
        <v>4072069.128</v>
      </c>
      <c r="Q11" s="42"/>
      <c r="R11" s="6"/>
      <c r="S11" s="6"/>
      <c r="T11" s="6">
        <f t="shared" si="2"/>
        <v>1.4461095439586271</v>
      </c>
      <c r="U11" s="6">
        <f t="shared" si="3"/>
        <v>0.39585462810142502</v>
      </c>
      <c r="V11" s="14">
        <f t="shared" si="3"/>
        <v>0.48343071551423955</v>
      </c>
      <c r="W11" s="45">
        <f t="shared" si="3"/>
        <v>0.48217571214996796</v>
      </c>
    </row>
    <row r="12" spans="2:23" x14ac:dyDescent="0.25">
      <c r="B12" s="13" t="s">
        <v>1</v>
      </c>
      <c r="C12" s="8">
        <f>'2000 total vulnerability'!C11</f>
        <v>568518.36690000002</v>
      </c>
      <c r="D12" s="8">
        <f>'2000 total vulnerability'!D11</f>
        <v>2296164.7364999996</v>
      </c>
      <c r="E12" s="8">
        <f>'2000 total vulnerability'!E11</f>
        <v>6816973.4408</v>
      </c>
      <c r="F12" s="8">
        <f>'2000 total vulnerability'!F11</f>
        <v>8133139.5362</v>
      </c>
      <c r="G12" s="8">
        <f>'2000 total vulnerability'!G11</f>
        <v>5891330.6650999999</v>
      </c>
      <c r="H12" s="8">
        <f>'2000 total vulnerability'!H11</f>
        <v>15405701.9987</v>
      </c>
      <c r="I12" s="8">
        <f>'2000 total vulnerability'!I11</f>
        <v>39111828.744199999</v>
      </c>
      <c r="J12" s="8">
        <f>'2012 total vulnerability'!C11</f>
        <v>302969.09340000001</v>
      </c>
      <c r="K12" s="8">
        <f>'2012 total vulnerability'!D11</f>
        <v>1997772.9952</v>
      </c>
      <c r="L12" s="8">
        <f>'2012 total vulnerability'!E11</f>
        <v>8044150.7504000003</v>
      </c>
      <c r="M12" s="8">
        <f>'2012 total vulnerability'!F11</f>
        <v>9935773.1015999988</v>
      </c>
      <c r="N12" s="8">
        <f>'2012 total vulnerability'!G11</f>
        <v>7740196.6373999994</v>
      </c>
      <c r="O12" s="8">
        <f>'2012 total vulnerability'!H11</f>
        <v>19783637.813999999</v>
      </c>
      <c r="P12" s="8">
        <f>'2012 total vulnerability'!I11</f>
        <v>47804500.392000005</v>
      </c>
      <c r="Q12" s="40">
        <f t="shared" si="4"/>
        <v>-0.46709005189749481</v>
      </c>
      <c r="R12" s="5">
        <f t="shared" si="0"/>
        <v>-0.12995223581163107</v>
      </c>
      <c r="S12" s="5">
        <f t="shared" si="1"/>
        <v>0.18001790974500056</v>
      </c>
      <c r="T12" s="5">
        <f t="shared" si="2"/>
        <v>0.22164055557839757</v>
      </c>
      <c r="U12" s="5">
        <f t="shared" si="3"/>
        <v>0.31382824652036684</v>
      </c>
      <c r="V12" s="13">
        <f t="shared" si="3"/>
        <v>0.28417632741886273</v>
      </c>
      <c r="W12" s="44">
        <f t="shared" si="3"/>
        <v>0.22225173117452521</v>
      </c>
    </row>
    <row r="13" spans="2:23" x14ac:dyDescent="0.25">
      <c r="B13" s="14" t="s">
        <v>12</v>
      </c>
      <c r="C13" s="9">
        <f>'2000 total vulnerability'!C12</f>
        <v>0</v>
      </c>
      <c r="D13" s="9">
        <f>'2000 total vulnerability'!D12</f>
        <v>0</v>
      </c>
      <c r="E13" s="11">
        <f>'2000 total vulnerability'!E12</f>
        <v>314</v>
      </c>
      <c r="F13" s="11">
        <f>'2000 total vulnerability'!F12</f>
        <v>30894.345799999999</v>
      </c>
      <c r="G13" s="11">
        <f>'2000 total vulnerability'!G12</f>
        <v>127500.6635</v>
      </c>
      <c r="H13" s="11">
        <f>'2000 total vulnerability'!H12</f>
        <v>1547593.0578000001</v>
      </c>
      <c r="I13" s="9">
        <f>'2000 total vulnerability'!I12</f>
        <v>1706302.0671000001</v>
      </c>
      <c r="J13" s="9">
        <f>'2012 total vulnerability'!C12</f>
        <v>0</v>
      </c>
      <c r="K13" s="9">
        <f>'2012 total vulnerability'!D12</f>
        <v>0</v>
      </c>
      <c r="L13" s="9">
        <f>'2012 total vulnerability'!E12</f>
        <v>152</v>
      </c>
      <c r="M13" s="9">
        <f>'2012 total vulnerability'!F12</f>
        <v>47980.4902</v>
      </c>
      <c r="N13" s="9">
        <f>'2012 total vulnerability'!G12</f>
        <v>195619.93799999999</v>
      </c>
      <c r="O13" s="9">
        <f>'2012 total vulnerability'!H12</f>
        <v>1839031.9339999999</v>
      </c>
      <c r="P13" s="9">
        <f>'2012 total vulnerability'!I12</f>
        <v>2082784.3622000001</v>
      </c>
      <c r="Q13" s="42"/>
      <c r="R13" s="6"/>
      <c r="S13" s="6">
        <f t="shared" si="1"/>
        <v>-0.51592356687898089</v>
      </c>
      <c r="T13" s="6">
        <f t="shared" si="2"/>
        <v>0.55305085631559159</v>
      </c>
      <c r="U13" s="6">
        <f t="shared" si="3"/>
        <v>0.53426603932927774</v>
      </c>
      <c r="V13" s="14">
        <f t="shared" si="3"/>
        <v>0.18831751327076793</v>
      </c>
      <c r="W13" s="45">
        <f t="shared" si="3"/>
        <v>0.22064223114953055</v>
      </c>
    </row>
    <row r="14" spans="2:23" x14ac:dyDescent="0.25">
      <c r="B14" s="14" t="s">
        <v>13</v>
      </c>
      <c r="C14" s="11">
        <f>'2000 total vulnerability'!C13</f>
        <v>1254</v>
      </c>
      <c r="D14" s="11">
        <f>'2000 total vulnerability'!D13</f>
        <v>59784</v>
      </c>
      <c r="E14" s="11">
        <f>'2000 total vulnerability'!E13</f>
        <v>2507292.1335999998</v>
      </c>
      <c r="F14" s="11">
        <f>'2000 total vulnerability'!F13</f>
        <v>5946290.6118000001</v>
      </c>
      <c r="G14" s="11">
        <f>'2000 total vulnerability'!G13</f>
        <v>3377580.7040999997</v>
      </c>
      <c r="H14" s="11">
        <f>'2000 total vulnerability'!H13</f>
        <v>5559137.8990000002</v>
      </c>
      <c r="I14" s="9">
        <f>'2000 total vulnerability'!I13</f>
        <v>17451339.348499998</v>
      </c>
      <c r="J14" s="23">
        <f>'2012 total vulnerability'!C13</f>
        <v>40</v>
      </c>
      <c r="K14" s="23">
        <f>'2012 total vulnerability'!D13</f>
        <v>20976</v>
      </c>
      <c r="L14" s="23">
        <f>'2012 total vulnerability'!E13</f>
        <v>2338309.4238</v>
      </c>
      <c r="M14" s="23">
        <f>'2012 total vulnerability'!F13</f>
        <v>7125493.9764</v>
      </c>
      <c r="N14" s="23">
        <f>'2012 total vulnerability'!G13</f>
        <v>4485658.0860000001</v>
      </c>
      <c r="O14" s="23">
        <f>'2012 total vulnerability'!H13</f>
        <v>7027802.8086000001</v>
      </c>
      <c r="P14" s="23">
        <f>'2012 total vulnerability'!I13</f>
        <v>20998280.294799998</v>
      </c>
      <c r="Q14" s="42">
        <f t="shared" si="4"/>
        <v>-0.96810207336523124</v>
      </c>
      <c r="R14" s="6">
        <f t="shared" si="0"/>
        <v>-0.64913689281413089</v>
      </c>
      <c r="S14" s="6">
        <f t="shared" si="1"/>
        <v>-6.7396498212345307E-2</v>
      </c>
      <c r="T14" s="6">
        <f t="shared" si="2"/>
        <v>0.19830907057585664</v>
      </c>
      <c r="U14" s="6">
        <f t="shared" si="3"/>
        <v>0.32806836578469323</v>
      </c>
      <c r="V14" s="14">
        <f t="shared" si="3"/>
        <v>0.26418932868425321</v>
      </c>
      <c r="W14" s="45">
        <f t="shared" si="3"/>
        <v>0.203247491523043</v>
      </c>
    </row>
    <row r="15" spans="2:23" x14ac:dyDescent="0.25">
      <c r="B15" s="14" t="s">
        <v>14</v>
      </c>
      <c r="C15" s="11">
        <f>'2000 total vulnerability'!C14</f>
        <v>567264.36690000002</v>
      </c>
      <c r="D15" s="11">
        <f>'2000 total vulnerability'!D14</f>
        <v>2236380.7364999996</v>
      </c>
      <c r="E15" s="11">
        <f>'2000 total vulnerability'!E14</f>
        <v>4309367.3071999997</v>
      </c>
      <c r="F15" s="11">
        <f>'2000 total vulnerability'!F14</f>
        <v>2155954.5785999997</v>
      </c>
      <c r="G15" s="11">
        <f>'2000 total vulnerability'!G14</f>
        <v>2386249.2974999999</v>
      </c>
      <c r="H15" s="11">
        <f>'2000 total vulnerability'!H14</f>
        <v>8298971.0418999996</v>
      </c>
      <c r="I15" s="9">
        <f>'2000 total vulnerability'!I14</f>
        <v>19954187.328599997</v>
      </c>
      <c r="J15" s="11">
        <f>'2012 total vulnerability'!C14</f>
        <v>302929.09340000001</v>
      </c>
      <c r="K15" s="11">
        <f>'2012 total vulnerability'!D14</f>
        <v>1976796.9952</v>
      </c>
      <c r="L15" s="11">
        <f>'2012 total vulnerability'!E14</f>
        <v>5705689.3266000003</v>
      </c>
      <c r="M15" s="11">
        <f>'2012 total vulnerability'!F14</f>
        <v>2762298.6349999998</v>
      </c>
      <c r="N15" s="11">
        <f>'2012 total vulnerability'!G14</f>
        <v>3058918.6134000001</v>
      </c>
      <c r="O15" s="11">
        <f>'2012 total vulnerability'!H14</f>
        <v>10916803.0714</v>
      </c>
      <c r="P15" s="11">
        <f>'2012 total vulnerability'!I14</f>
        <v>24723435.734999999</v>
      </c>
      <c r="Q15" s="42">
        <f t="shared" si="4"/>
        <v>-0.46598250996188212</v>
      </c>
      <c r="R15" s="6">
        <f t="shared" si="0"/>
        <v>-0.11607314312063682</v>
      </c>
      <c r="S15" s="6">
        <f t="shared" si="1"/>
        <v>0.32402019133227639</v>
      </c>
      <c r="T15" s="6">
        <f t="shared" si="2"/>
        <v>0.28124157272076594</v>
      </c>
      <c r="U15" s="6">
        <f t="shared" si="3"/>
        <v>0.28189398174144475</v>
      </c>
      <c r="V15" s="6">
        <f t="shared" si="3"/>
        <v>0.31544055477275929</v>
      </c>
      <c r="W15" s="43">
        <f t="shared" si="3"/>
        <v>0.23900990443065151</v>
      </c>
    </row>
    <row r="16" spans="2:23" x14ac:dyDescent="0.25">
      <c r="B16" s="13" t="s">
        <v>2</v>
      </c>
      <c r="C16" s="8">
        <f>'2000 total vulnerability'!C15</f>
        <v>2187015.7310000001</v>
      </c>
      <c r="D16" s="8">
        <f>'2000 total vulnerability'!D15</f>
        <v>2023867.9713000001</v>
      </c>
      <c r="E16" s="8">
        <f>'2000 total vulnerability'!E15</f>
        <v>5139031.9589</v>
      </c>
      <c r="F16" s="8">
        <f>'2000 total vulnerability'!F15</f>
        <v>24463308.043899998</v>
      </c>
      <c r="G16" s="8">
        <f>'2000 total vulnerability'!G15</f>
        <v>31370859.415899999</v>
      </c>
      <c r="H16" s="8">
        <f>'2000 total vulnerability'!H15</f>
        <v>87380100.321999997</v>
      </c>
      <c r="I16" s="8">
        <f>'2000 total vulnerability'!I15</f>
        <v>152564183.44299999</v>
      </c>
      <c r="J16" s="8">
        <f>'2012 total vulnerability'!C15</f>
        <v>1101884.7264</v>
      </c>
      <c r="K16" s="8">
        <f>'2012 total vulnerability'!D15</f>
        <v>2094681.7091999999</v>
      </c>
      <c r="L16" s="8">
        <f>'2012 total vulnerability'!E15</f>
        <v>6572737.0466</v>
      </c>
      <c r="M16" s="8">
        <f>'2012 total vulnerability'!F15</f>
        <v>35277373.353</v>
      </c>
      <c r="N16" s="8">
        <f>'2012 total vulnerability'!G15</f>
        <v>43975693.883000001</v>
      </c>
      <c r="O16" s="8">
        <f>'2012 total vulnerability'!H15</f>
        <v>103755409.1618</v>
      </c>
      <c r="P16" s="8">
        <f>'2012 total vulnerability'!I15</f>
        <v>192777779.88</v>
      </c>
      <c r="Q16" s="40">
        <f t="shared" si="4"/>
        <v>-0.4961697299286596</v>
      </c>
      <c r="R16" s="5">
        <f t="shared" si="0"/>
        <v>3.4989307061623058E-2</v>
      </c>
      <c r="S16" s="5">
        <f t="shared" si="1"/>
        <v>0.27898349322717225</v>
      </c>
      <c r="T16" s="5">
        <f t="shared" si="2"/>
        <v>0.44205245217424805</v>
      </c>
      <c r="U16" s="5">
        <f t="shared" si="3"/>
        <v>0.40180073806684974</v>
      </c>
      <c r="V16" s="5">
        <f t="shared" si="3"/>
        <v>0.18740318195397093</v>
      </c>
      <c r="W16" s="41">
        <f t="shared" si="3"/>
        <v>0.26358477808799957</v>
      </c>
    </row>
    <row r="17" spans="2:23" x14ac:dyDescent="0.25">
      <c r="B17" s="14" t="s">
        <v>15</v>
      </c>
      <c r="C17" s="11">
        <f>'2000 total vulnerability'!C16</f>
        <v>3529</v>
      </c>
      <c r="D17" s="11">
        <f>'2000 total vulnerability'!D16</f>
        <v>106147.5186</v>
      </c>
      <c r="E17" s="11">
        <f>'2000 total vulnerability'!E16</f>
        <v>76058.562399999995</v>
      </c>
      <c r="F17" s="11">
        <f>'2000 total vulnerability'!F16</f>
        <v>276204.78200000001</v>
      </c>
      <c r="G17" s="11">
        <f>'2000 total vulnerability'!G16</f>
        <v>498893.17619999999</v>
      </c>
      <c r="H17" s="11">
        <f>'2000 total vulnerability'!H16</f>
        <v>1062359.0778000001</v>
      </c>
      <c r="I17" s="9">
        <f>'2000 total vulnerability'!I16</f>
        <v>2023192.1170000001</v>
      </c>
      <c r="J17" s="11">
        <f>'2012 total vulnerability'!C16</f>
        <v>10553</v>
      </c>
      <c r="K17" s="11">
        <f>'2012 total vulnerability'!D16</f>
        <v>22507.472399999999</v>
      </c>
      <c r="L17" s="11">
        <f>'2012 total vulnerability'!E16</f>
        <v>73774.737999999998</v>
      </c>
      <c r="M17" s="11">
        <f>'2012 total vulnerability'!F16</f>
        <v>493238.57559999998</v>
      </c>
      <c r="N17" s="11">
        <f>'2012 total vulnerability'!G16</f>
        <v>974978.56299999997</v>
      </c>
      <c r="O17" s="11">
        <f>'2012 total vulnerability'!H16</f>
        <v>1561408.219</v>
      </c>
      <c r="P17" s="11">
        <f>'2012 total vulnerability'!I16</f>
        <v>3136460.568</v>
      </c>
      <c r="Q17" s="42">
        <f t="shared" si="4"/>
        <v>1.990365542646642</v>
      </c>
      <c r="R17" s="6">
        <f t="shared" si="0"/>
        <v>-0.78796044696234657</v>
      </c>
      <c r="S17" s="6">
        <f t="shared" si="1"/>
        <v>-3.0027183369429524E-2</v>
      </c>
      <c r="T17" s="6">
        <f t="shared" si="2"/>
        <v>0.78577131079504614</v>
      </c>
      <c r="U17" s="6">
        <f t="shared" si="3"/>
        <v>0.9542832203604712</v>
      </c>
      <c r="V17" s="6">
        <f t="shared" si="3"/>
        <v>0.4697556143008278</v>
      </c>
      <c r="W17" s="43">
        <f t="shared" si="3"/>
        <v>0.55025345425463612</v>
      </c>
    </row>
    <row r="18" spans="2:23" x14ac:dyDescent="0.25">
      <c r="B18" s="14" t="s">
        <v>3</v>
      </c>
      <c r="C18" s="11">
        <f>'2000 total vulnerability'!C17</f>
        <v>1103640.7309999999</v>
      </c>
      <c r="D18" s="11">
        <f>'2000 total vulnerability'!D17</f>
        <v>949902.73459999997</v>
      </c>
      <c r="E18" s="11">
        <f>'2000 total vulnerability'!E17</f>
        <v>2275886.6079000002</v>
      </c>
      <c r="F18" s="11">
        <f>'2000 total vulnerability'!F17</f>
        <v>14437202.8013</v>
      </c>
      <c r="G18" s="11">
        <f>'2000 total vulnerability'!G17</f>
        <v>16936332.4091</v>
      </c>
      <c r="H18" s="11">
        <f>'2000 total vulnerability'!H17</f>
        <v>48745892.007799998</v>
      </c>
      <c r="I18" s="9">
        <f>'2000 total vulnerability'!I17</f>
        <v>84448857.291700006</v>
      </c>
      <c r="J18" s="11">
        <f>'2012 total vulnerability'!C17</f>
        <v>919618.72640000004</v>
      </c>
      <c r="K18" s="11">
        <f>'2012 total vulnerability'!D17</f>
        <v>1440089.7775999999</v>
      </c>
      <c r="L18" s="11">
        <f>'2012 total vulnerability'!E17</f>
        <v>3022454.6224000002</v>
      </c>
      <c r="M18" s="11">
        <f>'2012 total vulnerability'!F17</f>
        <v>17214174.077199999</v>
      </c>
      <c r="N18" s="11">
        <f>'2012 total vulnerability'!G17</f>
        <v>19634809.8156</v>
      </c>
      <c r="O18" s="11">
        <f>'2012 total vulnerability'!H17</f>
        <v>51363382.016199999</v>
      </c>
      <c r="P18" s="11">
        <f>'2012 total vulnerability'!I17</f>
        <v>93594529.035400003</v>
      </c>
      <c r="Q18" s="84">
        <f t="shared" si="4"/>
        <v>-0.16674085998371863</v>
      </c>
      <c r="R18" s="14">
        <f t="shared" si="0"/>
        <v>0.51603919553554678</v>
      </c>
      <c r="S18" s="14">
        <f t="shared" si="1"/>
        <v>0.32803392396990783</v>
      </c>
      <c r="T18" s="14">
        <f t="shared" si="2"/>
        <v>0.19234829032462894</v>
      </c>
      <c r="U18" s="6">
        <f t="shared" si="3"/>
        <v>0.15933068277817289</v>
      </c>
      <c r="V18" s="6">
        <f t="shared" si="3"/>
        <v>5.3696627563634837E-2</v>
      </c>
      <c r="W18" s="43">
        <f t="shared" si="3"/>
        <v>0.10829834810090289</v>
      </c>
    </row>
    <row r="19" spans="2:23" x14ac:dyDescent="0.25">
      <c r="B19" s="14" t="s">
        <v>16</v>
      </c>
      <c r="C19" s="11">
        <f>'2000 total vulnerability'!C18</f>
        <v>504</v>
      </c>
      <c r="D19" s="11">
        <f>'2000 total vulnerability'!D18</f>
        <v>11837</v>
      </c>
      <c r="E19" s="11">
        <f>'2000 total vulnerability'!E18</f>
        <v>60116.971599999997</v>
      </c>
      <c r="F19" s="11">
        <f>'2000 total vulnerability'!F18</f>
        <v>823394.70440000005</v>
      </c>
      <c r="G19" s="11">
        <f>'2000 total vulnerability'!G18</f>
        <v>3063460.0833999999</v>
      </c>
      <c r="H19" s="11">
        <f>'2000 total vulnerability'!H18</f>
        <v>14297419.1138</v>
      </c>
      <c r="I19" s="9">
        <f>'2000 total vulnerability'!I18</f>
        <v>18256731.873199999</v>
      </c>
      <c r="J19" s="11">
        <f>'2012 total vulnerability'!C18</f>
        <v>312</v>
      </c>
      <c r="K19" s="11">
        <f>'2012 total vulnerability'!D18</f>
        <v>134677</v>
      </c>
      <c r="L19" s="11">
        <f>'2012 total vulnerability'!E18</f>
        <v>243643.2066</v>
      </c>
      <c r="M19" s="11">
        <f>'2012 total vulnerability'!F18</f>
        <v>1063825.6251999999</v>
      </c>
      <c r="N19" s="11">
        <f>'2012 total vulnerability'!G18</f>
        <v>4356114.0848000003</v>
      </c>
      <c r="O19" s="11">
        <f>'2012 total vulnerability'!H18</f>
        <v>15733923.8994</v>
      </c>
      <c r="P19" s="11">
        <f>'2012 total vulnerability'!I18</f>
        <v>21532495.816</v>
      </c>
      <c r="Q19" s="84">
        <f t="shared" si="4"/>
        <v>-0.38095238095238093</v>
      </c>
      <c r="R19" s="14">
        <f t="shared" si="0"/>
        <v>10.377629466925741</v>
      </c>
      <c r="S19" s="14">
        <f t="shared" si="1"/>
        <v>3.0528190312234562</v>
      </c>
      <c r="T19" s="14">
        <f t="shared" si="2"/>
        <v>0.29199959571661271</v>
      </c>
      <c r="U19" s="6">
        <f t="shared" si="3"/>
        <v>0.42195881983398997</v>
      </c>
      <c r="V19" s="6">
        <f t="shared" si="3"/>
        <v>0.10047301363736841</v>
      </c>
      <c r="W19" s="43">
        <f t="shared" si="3"/>
        <v>0.17942772920977515</v>
      </c>
    </row>
    <row r="20" spans="2:23" x14ac:dyDescent="0.25">
      <c r="B20" s="14" t="s">
        <v>17</v>
      </c>
      <c r="C20" s="11">
        <f>'2000 total vulnerability'!C19</f>
        <v>1079342</v>
      </c>
      <c r="D20" s="11">
        <f>'2000 total vulnerability'!D19</f>
        <v>955976.71810000006</v>
      </c>
      <c r="E20" s="11">
        <f>'2000 total vulnerability'!E19</f>
        <v>1806161.1756</v>
      </c>
      <c r="F20" s="11">
        <f>'2000 total vulnerability'!F19</f>
        <v>6205207.1157</v>
      </c>
      <c r="G20" s="11">
        <f>'2000 total vulnerability'!G19</f>
        <v>7731348.9393999996</v>
      </c>
      <c r="H20" s="11">
        <f>'2000 total vulnerability'!H19</f>
        <v>17402745.248500001</v>
      </c>
      <c r="I20" s="9">
        <f>'2000 total vulnerability'!I19</f>
        <v>35180781.197300002</v>
      </c>
      <c r="J20" s="11">
        <f>'2012 total vulnerability'!C19</f>
        <v>171401</v>
      </c>
      <c r="K20" s="11">
        <f>'2012 total vulnerability'!D19</f>
        <v>497407.45919999998</v>
      </c>
      <c r="L20" s="11">
        <f>'2012 total vulnerability'!E19</f>
        <v>2333604.5290000001</v>
      </c>
      <c r="M20" s="11">
        <f>'2012 total vulnerability'!F19</f>
        <v>11486279.461200001</v>
      </c>
      <c r="N20" s="11">
        <f>'2012 total vulnerability'!G19</f>
        <v>13840195.5812</v>
      </c>
      <c r="O20" s="11">
        <f>'2012 total vulnerability'!H19</f>
        <v>25821544.3796</v>
      </c>
      <c r="P20" s="11">
        <f>'2012 total vulnerability'!I19</f>
        <v>54150432.4102</v>
      </c>
      <c r="Q20" s="84">
        <f t="shared" si="4"/>
        <v>-0.84119861915870964</v>
      </c>
      <c r="R20" s="14">
        <f t="shared" si="0"/>
        <v>-0.47968663903385078</v>
      </c>
      <c r="S20" s="14">
        <f t="shared" si="1"/>
        <v>0.29202452169020043</v>
      </c>
      <c r="T20" s="14">
        <f t="shared" si="2"/>
        <v>0.85107108385442687</v>
      </c>
      <c r="U20" s="14">
        <f t="shared" si="3"/>
        <v>0.79013981773199915</v>
      </c>
      <c r="V20" s="14">
        <f t="shared" si="3"/>
        <v>0.48376270587685827</v>
      </c>
      <c r="W20" s="45">
        <f t="shared" si="3"/>
        <v>0.53920494563537014</v>
      </c>
    </row>
    <row r="21" spans="2:23" x14ac:dyDescent="0.25">
      <c r="B21" s="14" t="s">
        <v>18</v>
      </c>
      <c r="C21" s="11">
        <f>'2000 total vulnerability'!C20</f>
        <v>0</v>
      </c>
      <c r="D21" s="11">
        <f>'2000 total vulnerability'!D20</f>
        <v>4</v>
      </c>
      <c r="E21" s="11">
        <f>'2000 total vulnerability'!E20</f>
        <v>920808.64139999996</v>
      </c>
      <c r="F21" s="11">
        <f>'2000 total vulnerability'!F20</f>
        <v>2721298.6404999997</v>
      </c>
      <c r="G21" s="11">
        <f>'2000 total vulnerability'!G20</f>
        <v>3140824.8077999996</v>
      </c>
      <c r="H21" s="11">
        <f>'2000 total vulnerability'!H20</f>
        <v>5871684.8740999997</v>
      </c>
      <c r="I21" s="9">
        <f>'2000 total vulnerability'!I20</f>
        <v>12654620.963799998</v>
      </c>
      <c r="J21" s="11">
        <f>'2012 total vulnerability'!C20</f>
        <v>0</v>
      </c>
      <c r="K21" s="11">
        <f>'2012 total vulnerability'!D20</f>
        <v>0</v>
      </c>
      <c r="L21" s="11">
        <f>'2012 total vulnerability'!E20</f>
        <v>899259.95059999998</v>
      </c>
      <c r="M21" s="11">
        <f>'2012 total vulnerability'!F20</f>
        <v>5019855.6138000004</v>
      </c>
      <c r="N21" s="11">
        <f>'2012 total vulnerability'!G20</f>
        <v>5169595.8383999998</v>
      </c>
      <c r="O21" s="11">
        <f>'2012 total vulnerability'!H20</f>
        <v>9275150.6475999989</v>
      </c>
      <c r="P21" s="11">
        <f>'2012 total vulnerability'!I20</f>
        <v>20363862.0504</v>
      </c>
      <c r="Q21" s="84"/>
      <c r="R21" s="14">
        <f t="shared" si="0"/>
        <v>-1</v>
      </c>
      <c r="S21" s="14">
        <f t="shared" si="1"/>
        <v>-2.3401920693573525E-2</v>
      </c>
      <c r="T21" s="14">
        <f t="shared" si="2"/>
        <v>0.84465443780829352</v>
      </c>
      <c r="U21" s="14">
        <f t="shared" si="3"/>
        <v>0.64593575087719046</v>
      </c>
      <c r="V21" s="14">
        <f t="shared" si="3"/>
        <v>0.57964040074982326</v>
      </c>
      <c r="W21" s="45">
        <f t="shared" si="3"/>
        <v>0.6092036346764691</v>
      </c>
    </row>
    <row r="22" spans="2:23" x14ac:dyDescent="0.25">
      <c r="B22" s="13" t="s">
        <v>4</v>
      </c>
      <c r="C22" s="8">
        <f>'2000 total vulnerability'!C21</f>
        <v>0</v>
      </c>
      <c r="D22" s="8">
        <f>'2000 total vulnerability'!D21</f>
        <v>3047</v>
      </c>
      <c r="E22" s="8">
        <f>'2000 total vulnerability'!E21</f>
        <v>223308</v>
      </c>
      <c r="F22" s="8">
        <f>'2000 total vulnerability'!F21</f>
        <v>915537.07389999996</v>
      </c>
      <c r="G22" s="8">
        <f>'2000 total vulnerability'!G21</f>
        <v>280078.77500000002</v>
      </c>
      <c r="H22" s="8">
        <f>'2000 total vulnerability'!H21</f>
        <v>555299.87150000001</v>
      </c>
      <c r="I22" s="8">
        <f>'2000 total vulnerability'!I21</f>
        <v>1977270.7204</v>
      </c>
      <c r="J22" s="8">
        <f>'2012 total vulnerability'!C21</f>
        <v>0</v>
      </c>
      <c r="K22" s="8">
        <f>'2012 total vulnerability'!D21</f>
        <v>1522</v>
      </c>
      <c r="L22" s="8">
        <f>'2012 total vulnerability'!E21</f>
        <v>199265</v>
      </c>
      <c r="M22" s="8">
        <f>'2012 total vulnerability'!F21</f>
        <v>1405384.7452</v>
      </c>
      <c r="N22" s="8">
        <f>'2012 total vulnerability'!G21</f>
        <v>292704.19260000001</v>
      </c>
      <c r="O22" s="8">
        <f>'2012 total vulnerability'!H21</f>
        <v>274057.5698</v>
      </c>
      <c r="P22" s="8">
        <f>'2012 total vulnerability'!I21</f>
        <v>2172933.5076000001</v>
      </c>
      <c r="Q22" s="85"/>
      <c r="R22" s="13">
        <f t="shared" si="0"/>
        <v>-0.50049228749589758</v>
      </c>
      <c r="S22" s="13">
        <f t="shared" si="1"/>
        <v>-0.10766743690329052</v>
      </c>
      <c r="T22" s="13">
        <f t="shared" si="2"/>
        <v>0.53503859675867582</v>
      </c>
      <c r="U22" s="5">
        <f t="shared" si="3"/>
        <v>4.5078094903835485E-2</v>
      </c>
      <c r="V22" s="5">
        <f t="shared" si="3"/>
        <v>-0.50646923605491956</v>
      </c>
      <c r="W22" s="41">
        <f t="shared" si="3"/>
        <v>9.8955992814386967E-2</v>
      </c>
    </row>
    <row r="23" spans="2:23" x14ac:dyDescent="0.25">
      <c r="B23" s="14" t="s">
        <v>19</v>
      </c>
      <c r="C23" s="9">
        <f>'2000 total vulnerability'!C22</f>
        <v>0</v>
      </c>
      <c r="D23" s="11">
        <f>'2000 total vulnerability'!D22</f>
        <v>3047</v>
      </c>
      <c r="E23" s="11">
        <f>'2000 total vulnerability'!E22</f>
        <v>223308</v>
      </c>
      <c r="F23" s="11">
        <f>'2000 total vulnerability'!F22</f>
        <v>915537.07389999996</v>
      </c>
      <c r="G23" s="11">
        <f>'2000 total vulnerability'!G22</f>
        <v>280073.3297</v>
      </c>
      <c r="H23" s="11">
        <f>'2000 total vulnerability'!H22</f>
        <v>554530.0098</v>
      </c>
      <c r="I23" s="9">
        <f>'2000 total vulnerability'!I22</f>
        <v>1976495.4134</v>
      </c>
      <c r="J23" s="9">
        <f>'2012 total vulnerability'!C22</f>
        <v>0</v>
      </c>
      <c r="K23" s="1">
        <f>'2012 total vulnerability'!D22</f>
        <v>1522</v>
      </c>
      <c r="L23" s="1">
        <f>'2012 total vulnerability'!E22</f>
        <v>199265</v>
      </c>
      <c r="M23" s="1">
        <f>'2012 total vulnerability'!F22</f>
        <v>1405384.7452</v>
      </c>
      <c r="N23" s="1">
        <f>'2012 total vulnerability'!G22</f>
        <v>292704.19260000001</v>
      </c>
      <c r="O23" s="1">
        <f>'2012 total vulnerability'!H22</f>
        <v>273330.54619999998</v>
      </c>
      <c r="P23" s="1">
        <f>'2012 total vulnerability'!I22</f>
        <v>2172206.4840000002</v>
      </c>
      <c r="Q23" s="42"/>
      <c r="R23" s="6">
        <f t="shared" si="0"/>
        <v>-0.50049228749589758</v>
      </c>
      <c r="S23" s="6">
        <f t="shared" si="1"/>
        <v>-0.10766743690329052</v>
      </c>
      <c r="T23" s="6">
        <f t="shared" si="2"/>
        <v>0.53503859675867582</v>
      </c>
      <c r="U23" s="6">
        <f t="shared" si="3"/>
        <v>4.5098413738750245E-2</v>
      </c>
      <c r="V23" s="6">
        <f t="shared" si="3"/>
        <v>-0.507095123132144</v>
      </c>
      <c r="W23" s="43">
        <f t="shared" si="3"/>
        <v>9.9019238432400306E-2</v>
      </c>
    </row>
    <row r="24" spans="2:23" x14ac:dyDescent="0.25">
      <c r="B24" s="14" t="s">
        <v>20</v>
      </c>
      <c r="C24" s="9">
        <f>'2000 total vulnerability'!C23</f>
        <v>0</v>
      </c>
      <c r="D24" s="9">
        <f>'2000 total vulnerability'!D23</f>
        <v>0</v>
      </c>
      <c r="E24" s="9">
        <f>'2000 total vulnerability'!E23</f>
        <v>0</v>
      </c>
      <c r="F24" s="9">
        <f>'2000 total vulnerability'!F23</f>
        <v>0</v>
      </c>
      <c r="G24" s="9">
        <f>'2000 total vulnerability'!G23</f>
        <v>0</v>
      </c>
      <c r="H24" s="9">
        <f>'2000 total vulnerability'!H23</f>
        <v>23.596299999999999</v>
      </c>
      <c r="I24" s="9">
        <f>'2000 total vulnerability'!I23</f>
        <v>23.596299999999999</v>
      </c>
      <c r="J24" s="9">
        <f>'2012 total vulnerability'!C23</f>
        <v>0</v>
      </c>
      <c r="K24" s="9">
        <f>'2012 total vulnerability'!D23</f>
        <v>0</v>
      </c>
      <c r="L24" s="9">
        <f>'2012 total vulnerability'!E23</f>
        <v>0</v>
      </c>
      <c r="M24" s="9">
        <f>'2012 total vulnerability'!F23</f>
        <v>0</v>
      </c>
      <c r="N24" s="9">
        <f>'2012 total vulnerability'!G23</f>
        <v>0</v>
      </c>
      <c r="O24" s="9">
        <f>'2012 total vulnerability'!H23</f>
        <v>12.518599999999999</v>
      </c>
      <c r="P24" s="9">
        <f>'2012 total vulnerability'!I23</f>
        <v>12.518599999999999</v>
      </c>
      <c r="Q24" s="42"/>
      <c r="R24" s="6"/>
      <c r="S24" s="6"/>
      <c r="T24" s="6"/>
      <c r="U24" s="6"/>
      <c r="V24" s="6">
        <f t="shared" ref="V24:V25" si="5">(O24-H24)/H24</f>
        <v>-0.46946767077889334</v>
      </c>
      <c r="W24" s="43">
        <f t="shared" ref="W24:W25" si="6">(P24-I24)/I24</f>
        <v>-0.46946767077889334</v>
      </c>
    </row>
    <row r="25" spans="2:23" x14ac:dyDescent="0.25">
      <c r="B25" s="14" t="s">
        <v>21</v>
      </c>
      <c r="C25" s="9">
        <f>'2000 total vulnerability'!C24</f>
        <v>0</v>
      </c>
      <c r="D25" s="9">
        <f>'2000 total vulnerability'!D24</f>
        <v>0</v>
      </c>
      <c r="E25" s="9">
        <f>'2000 total vulnerability'!E24</f>
        <v>0</v>
      </c>
      <c r="F25" s="11">
        <f>'2000 total vulnerability'!F24</f>
        <v>0</v>
      </c>
      <c r="G25" s="11">
        <f>'2000 total vulnerability'!G24</f>
        <v>5.4452999999999996</v>
      </c>
      <c r="H25" s="11">
        <f>'2000 total vulnerability'!H24</f>
        <v>746.26539999999989</v>
      </c>
      <c r="I25" s="9">
        <f>'2000 total vulnerability'!I24</f>
        <v>751.71069999999997</v>
      </c>
      <c r="J25" s="9">
        <f>'2012 total vulnerability'!C24</f>
        <v>0</v>
      </c>
      <c r="K25" s="9">
        <f>'2012 total vulnerability'!D24</f>
        <v>0</v>
      </c>
      <c r="L25" s="9">
        <f>'2012 total vulnerability'!E24</f>
        <v>0</v>
      </c>
      <c r="M25" s="9">
        <f>'2012 total vulnerability'!F24</f>
        <v>0</v>
      </c>
      <c r="N25" s="9">
        <f>'2012 total vulnerability'!G24</f>
        <v>0</v>
      </c>
      <c r="O25" s="9">
        <f>'2012 total vulnerability'!H24</f>
        <v>714.505</v>
      </c>
      <c r="P25" s="9">
        <f>'2012 total vulnerability'!I24</f>
        <v>714.505</v>
      </c>
      <c r="Q25" s="42"/>
      <c r="R25" s="6"/>
      <c r="S25" s="6"/>
      <c r="T25" s="6"/>
      <c r="U25" s="6">
        <f>(N25-G25)/G25</f>
        <v>-1</v>
      </c>
      <c r="V25" s="6">
        <f t="shared" si="5"/>
        <v>-4.2559121728007084E-2</v>
      </c>
      <c r="W25" s="43">
        <f t="shared" si="6"/>
        <v>-4.9494705875544914E-2</v>
      </c>
    </row>
  </sheetData>
  <mergeCells count="6">
    <mergeCell ref="J2:P2"/>
    <mergeCell ref="Q2:W2"/>
    <mergeCell ref="C3:I3"/>
    <mergeCell ref="J3:P3"/>
    <mergeCell ref="Q3:W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2000 rural vulnerability</vt:lpstr>
      <vt:lpstr>2012 rural vulnerability</vt:lpstr>
      <vt:lpstr>trend rural vulnerability</vt:lpstr>
      <vt:lpstr>2000 urban vulnerability</vt:lpstr>
      <vt:lpstr>2012 urban vulnerability</vt:lpstr>
      <vt:lpstr>URB POV RATE</vt:lpstr>
      <vt:lpstr>2000 total vulnerability</vt:lpstr>
      <vt:lpstr>2012 total vulnerability</vt:lpstr>
      <vt:lpstr>TOT VULN TREND</vt:lpstr>
      <vt:lpstr>Summary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Vita, Alessia (FOM)</dc:creator>
  <cp:lastModifiedBy>Alessia Vita (FOM)</cp:lastModifiedBy>
  <cp:lastPrinted>2015-04-13T14:59:20Z</cp:lastPrinted>
  <dcterms:created xsi:type="dcterms:W3CDTF">2015-04-10T08:58:47Z</dcterms:created>
  <dcterms:modified xsi:type="dcterms:W3CDTF">2015-12-17T14:17:53Z</dcterms:modified>
</cp:coreProperties>
</file>