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5605" windowHeight="14445"/>
  </bookViews>
  <sheets>
    <sheet name="Contry 1 VS Country 2" sheetId="2" r:id="rId1"/>
    <sheet name="Sheet3" sheetId="3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2" l="1"/>
  <c r="M11" i="2"/>
  <c r="B12" i="2"/>
  <c r="F4" i="2"/>
  <c r="F6" i="2"/>
  <c r="F7" i="2"/>
  <c r="F8" i="2"/>
  <c r="F9" i="2"/>
  <c r="F10" i="2"/>
  <c r="F15" i="2"/>
  <c r="B19" i="2"/>
  <c r="B18" i="2"/>
  <c r="F3" i="2"/>
  <c r="C12" i="2"/>
  <c r="G3" i="2"/>
  <c r="I3" i="2"/>
  <c r="G4" i="2"/>
  <c r="G6" i="2"/>
  <c r="G7" i="2"/>
  <c r="G8" i="2"/>
  <c r="G9" i="2"/>
  <c r="G10" i="2"/>
  <c r="G14" i="2"/>
  <c r="C18" i="2"/>
  <c r="G15" i="2"/>
  <c r="C19" i="2"/>
  <c r="M3" i="2"/>
  <c r="N3" i="2"/>
  <c r="P3" i="2"/>
  <c r="M10" i="2"/>
  <c r="N10" i="2"/>
  <c r="P10" i="2"/>
  <c r="Q10" i="2"/>
  <c r="M9" i="2"/>
  <c r="N9" i="2"/>
  <c r="P9" i="2"/>
  <c r="Q9" i="2"/>
  <c r="M8" i="2"/>
  <c r="N8" i="2"/>
  <c r="P8" i="2"/>
  <c r="Q8" i="2"/>
  <c r="M7" i="2"/>
  <c r="N7" i="2"/>
  <c r="P7" i="2"/>
  <c r="Q7" i="2"/>
  <c r="M6" i="2"/>
  <c r="N6" i="2"/>
  <c r="P6" i="2"/>
  <c r="Q6" i="2"/>
  <c r="F5" i="2"/>
  <c r="M5" i="2"/>
  <c r="G5" i="2"/>
  <c r="N5" i="2"/>
  <c r="P5" i="2"/>
  <c r="Q5" i="2"/>
  <c r="M4" i="2"/>
  <c r="N4" i="2"/>
  <c r="P4" i="2"/>
  <c r="Q4" i="2"/>
  <c r="Q3" i="2"/>
  <c r="N12" i="2"/>
  <c r="M12" i="2"/>
  <c r="N11" i="2"/>
  <c r="I4" i="2"/>
  <c r="J4" i="2"/>
  <c r="I5" i="2"/>
  <c r="J5" i="2"/>
  <c r="I6" i="2"/>
  <c r="J6" i="2"/>
  <c r="I7" i="2"/>
  <c r="J7" i="2"/>
  <c r="I8" i="2"/>
  <c r="J8" i="2"/>
  <c r="I9" i="2"/>
  <c r="J9" i="2"/>
  <c r="I10" i="2"/>
  <c r="J10" i="2"/>
  <c r="J3" i="2"/>
  <c r="G12" i="2"/>
  <c r="F12" i="2"/>
  <c r="G11" i="2"/>
  <c r="F11" i="2"/>
  <c r="C11" i="2"/>
  <c r="B11" i="2"/>
</calcChain>
</file>

<file path=xl/sharedStrings.xml><?xml version="1.0" encoding="utf-8"?>
<sst xmlns="http://schemas.openxmlformats.org/spreadsheetml/2006/main" count="50" uniqueCount="24">
  <si>
    <t>WORRIED</t>
  </si>
  <si>
    <t>HEALTHY</t>
  </si>
  <si>
    <t>FEWFOOD</t>
  </si>
  <si>
    <t>SKIPPED</t>
  </si>
  <si>
    <t>ATELESS</t>
  </si>
  <si>
    <t>RUNOUT</t>
  </si>
  <si>
    <t>HUNGRY</t>
  </si>
  <si>
    <t>WHLDAY</t>
  </si>
  <si>
    <t>Mean</t>
  </si>
  <si>
    <t>SD</t>
  </si>
  <si>
    <t>Country 2</t>
  </si>
  <si>
    <t>Item parameters</t>
  </si>
  <si>
    <t>Country 4</t>
  </si>
  <si>
    <t>Standardized item parameters</t>
  </si>
  <si>
    <t>Choosing common and unique items</t>
  </si>
  <si>
    <t>Re-standardized item parameters</t>
  </si>
  <si>
    <t>Mean common</t>
  </si>
  <si>
    <t>SD common</t>
  </si>
  <si>
    <t>Re-checking common and unique items</t>
  </si>
  <si>
    <t>Equating parameters</t>
  </si>
  <si>
    <t>Intercept</t>
  </si>
  <si>
    <t>Slope</t>
  </si>
  <si>
    <t>Country 1</t>
  </si>
  <si>
    <t>Diff Country 1-Country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</si>
</sst>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rgb="FF000000"/>
      <name val="Lucida Console"/>
      <family val="3"/>
    </font>
    <font>
      <b/>
      <sz val="18"/>
      <color rgb="FF031599"/>
      <name val="Courier New"/>
      <family val="3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/>
    <xf numFmtId="0" fontId="5" fillId="0" borderId="0" xfId="0" applyFont="1"/>
    <xf numFmtId="0" fontId="6" fillId="0" borderId="0" xfId="0" applyFont="1"/>
    <xf numFmtId="2" fontId="0" fillId="0" borderId="0" xfId="0" applyNumberFormat="1" applyAlignment="1">
      <alignment horizontal="center"/>
    </xf>
    <xf numFmtId="2" fontId="2" fillId="0" borderId="0" xfId="0" applyNumberFormat="1" applyFont="1"/>
    <xf numFmtId="2" fontId="5" fillId="0" borderId="0" xfId="0" applyNumberFormat="1" applyFont="1" applyAlignment="1">
      <alignment horizontal="center"/>
    </xf>
    <xf numFmtId="2" fontId="5" fillId="0" borderId="0" xfId="0" applyNumberFormat="1" applyFont="1"/>
    <xf numFmtId="2" fontId="6" fillId="0" borderId="0" xfId="0" applyNumberFormat="1" applyFont="1" applyAlignment="1">
      <alignment horizontal="center"/>
    </xf>
    <xf numFmtId="2" fontId="6" fillId="0" borderId="0" xfId="0" applyNumberFormat="1" applyFont="1"/>
    <xf numFmtId="2" fontId="1" fillId="0" borderId="0" xfId="0" applyNumberFormat="1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 indent="5" readingOrder="1"/>
    </xf>
    <xf numFmtId="0" fontId="0" fillId="0" borderId="0" xfId="0" applyAlignment="1">
      <alignment horizontal="center"/>
    </xf>
    <xf numFmtId="0" fontId="4" fillId="0" borderId="0" xfId="0" applyFont="1"/>
    <xf numFmtId="2" fontId="4" fillId="0" borderId="0" xfId="0" applyNumberFormat="1" applyFont="1"/>
    <xf numFmtId="0" fontId="0" fillId="2" borderId="1" xfId="0" applyFill="1" applyBorder="1"/>
    <xf numFmtId="2" fontId="0" fillId="2" borderId="1" xfId="0" applyNumberFormat="1" applyFill="1" applyBorder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Equated item severities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Item severities</c:v>
          </c:tx>
          <c:spPr>
            <a:ln w="47625">
              <a:noFill/>
            </a:ln>
          </c:spPr>
          <c:dPt>
            <c:idx val="0"/>
            <c:marker>
              <c:spPr>
                <a:solidFill>
                  <a:srgbClr val="C0504D"/>
                </a:solidFill>
              </c:spPr>
            </c:marker>
            <c:bubble3D val="0"/>
          </c:dPt>
          <c:dPt>
            <c:idx val="2"/>
            <c:marker>
              <c:spPr>
                <a:solidFill>
                  <a:srgbClr val="C0504D"/>
                </a:solidFill>
              </c:spPr>
            </c:marker>
            <c:bubble3D val="0"/>
          </c:dPt>
          <c:dLbls>
            <c:dLbl>
              <c:idx val="0"/>
              <c:layout>
                <c:manualLayout>
                  <c:x val="-3.4917549104235397E-2"/>
                  <c:y val="3.7037029321953602E-2"/>
                </c:manualLayout>
              </c:layout>
              <c:tx>
                <c:rich>
                  <a:bodyPr/>
                  <a:lstStyle/>
                  <a:p>
                    <a:r>
                      <a:rPr lang="it-IT"/>
                      <a:t>Worried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it-IT"/>
                      <a:t>Healthy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it-IT"/>
                      <a:t>Fewfood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it-IT"/>
                      <a:t>Skipped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it-IT"/>
                      <a:t>Ateless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it-IT"/>
                      <a:t>Runout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it-IT"/>
                      <a:t>Hungry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it-IT"/>
                      <a:t>Whlday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'Contry 1 VS Country 2'!$M$3:$M$10</c:f>
              <c:numCache>
                <c:formatCode>0.00</c:formatCode>
                <c:ptCount val="8"/>
                <c:pt idx="0">
                  <c:v>-0.2741518456151848</c:v>
                </c:pt>
                <c:pt idx="1">
                  <c:v>-0.12692377499199586</c:v>
                </c:pt>
                <c:pt idx="2">
                  <c:v>-0.85596373243405188</c:v>
                </c:pt>
                <c:pt idx="3">
                  <c:v>0.55007608054223556</c:v>
                </c:pt>
                <c:pt idx="4">
                  <c:v>-0.51548900099731654</c:v>
                </c:pt>
                <c:pt idx="5">
                  <c:v>0.4363201512795708</c:v>
                </c:pt>
                <c:pt idx="6">
                  <c:v>0.91170366830392591</c:v>
                </c:pt>
                <c:pt idx="7">
                  <c:v>2.2212092414939204</c:v>
                </c:pt>
              </c:numCache>
            </c:numRef>
          </c:xVal>
          <c:yVal>
            <c:numRef>
              <c:f>'Contry 1 VS Country 2'!$N$3:$N$10</c:f>
              <c:numCache>
                <c:formatCode>0.00</c:formatCode>
                <c:ptCount val="8"/>
                <c:pt idx="0">
                  <c:v>-1.0255662043636016</c:v>
                </c:pt>
                <c:pt idx="1">
                  <c:v>-0.34165080809915166</c:v>
                </c:pt>
                <c:pt idx="2">
                  <c:v>-2.0152703447311515E-2</c:v>
                </c:pt>
                <c:pt idx="3">
                  <c:v>8.1736217221361762E-2</c:v>
                </c:pt>
                <c:pt idx="4">
                  <c:v>-7.6697992205284282E-2</c:v>
                </c:pt>
                <c:pt idx="5">
                  <c:v>0.48424123666370755</c:v>
                </c:pt>
                <c:pt idx="6">
                  <c:v>0.99701364448181362</c:v>
                </c:pt>
                <c:pt idx="7">
                  <c:v>2.1447467092896075</c:v>
                </c:pt>
              </c:numCache>
            </c:numRef>
          </c:yVal>
          <c:smooth val="0"/>
        </c:ser>
        <c:ser>
          <c:idx val="1"/>
          <c:order val="1"/>
          <c:tx>
            <c:v>Equal severity</c:v>
          </c:tx>
          <c:spPr>
            <a:ln w="6350" cmpd="sng">
              <a:solidFill>
                <a:schemeClr val="tx1"/>
              </a:solidFill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-3</c:v>
              </c:pt>
              <c:pt idx="1">
                <c:v>3</c:v>
              </c:pt>
            </c:numLit>
          </c:xVal>
          <c:yVal>
            <c:numLit>
              <c:formatCode>General</c:formatCode>
              <c:ptCount val="2"/>
              <c:pt idx="0">
                <c:v>-3</c:v>
              </c:pt>
              <c:pt idx="1">
                <c:v>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90848"/>
        <c:axId val="34192768"/>
      </c:scatterChart>
      <c:valAx>
        <c:axId val="34190848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Country 1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192768"/>
        <c:crosses val="autoZero"/>
        <c:crossBetween val="midCat"/>
      </c:valAx>
      <c:valAx>
        <c:axId val="34192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Country</a:t>
                </a:r>
                <a:r>
                  <a:rPr lang="it-IT" baseline="0"/>
                  <a:t> 2</a:t>
                </a:r>
                <a:endParaRPr lang="it-IT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4190848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 paperSize="9"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</xdr:colOff>
      <xdr:row>12</xdr:row>
      <xdr:rowOff>146050</xdr:rowOff>
    </xdr:from>
    <xdr:to>
      <xdr:col>16</xdr:col>
      <xdr:colOff>0</xdr:colOff>
      <xdr:row>29</xdr:row>
      <xdr:rowOff>19048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F10" zoomScale="150" zoomScaleNormal="150" zoomScalePageLayoutView="150" workbookViewId="0">
      <selection activeCell="I28" sqref="I28"/>
    </sheetView>
  </sheetViews>
  <sheetFormatPr defaultColWidth="8.85546875" defaultRowHeight="15" x14ac:dyDescent="0.25"/>
  <cols>
    <col min="1" max="1" width="9.7109375" customWidth="1"/>
    <col min="5" max="5" width="11" customWidth="1"/>
    <col min="10" max="10" width="9.42578125" customWidth="1"/>
    <col min="11" max="11" width="11" customWidth="1"/>
    <col min="14" max="14" width="9.42578125" customWidth="1"/>
  </cols>
  <sheetData>
    <row r="1" spans="1:17" x14ac:dyDescent="0.25">
      <c r="A1" t="s">
        <v>11</v>
      </c>
      <c r="E1" t="s">
        <v>13</v>
      </c>
      <c r="I1" t="s">
        <v>14</v>
      </c>
      <c r="L1" t="s">
        <v>15</v>
      </c>
      <c r="P1" t="s">
        <v>18</v>
      </c>
    </row>
    <row r="2" spans="1:17" x14ac:dyDescent="0.25">
      <c r="A2" s="1"/>
      <c r="B2" t="s">
        <v>10</v>
      </c>
      <c r="C2" t="s">
        <v>12</v>
      </c>
      <c r="E2" s="1"/>
      <c r="F2" t="s">
        <v>22</v>
      </c>
      <c r="G2" t="s">
        <v>10</v>
      </c>
      <c r="I2" t="s">
        <v>23</v>
      </c>
      <c r="L2" s="1"/>
      <c r="M2" t="s">
        <v>22</v>
      </c>
      <c r="N2" t="s">
        <v>10</v>
      </c>
      <c r="P2" t="s">
        <v>23</v>
      </c>
    </row>
    <row r="3" spans="1:17" x14ac:dyDescent="0.25">
      <c r="A3" t="s">
        <v>0</v>
      </c>
      <c r="B3" s="8">
        <v>-0.49240210000000001</v>
      </c>
      <c r="C3" s="8">
        <v>-1.5927582</v>
      </c>
      <c r="D3" s="5"/>
      <c r="E3" t="s">
        <v>0</v>
      </c>
      <c r="F3" s="8">
        <f>B3/B$12</f>
        <v>-0.58184988954142658</v>
      </c>
      <c r="G3" s="8">
        <f>C3/C$12</f>
        <v>-1.3679431933648485</v>
      </c>
      <c r="H3" s="9"/>
      <c r="I3" s="14">
        <f>F3-G3</f>
        <v>0.78609330382342191</v>
      </c>
      <c r="J3" s="2" t="str">
        <f>IF(ABS(I3)&gt;0.5,"Unique","Common")</f>
        <v>Unique</v>
      </c>
      <c r="K3" s="14"/>
      <c r="L3" t="s">
        <v>0</v>
      </c>
      <c r="M3" s="8">
        <f>F3*F$15+F$14</f>
        <v>-0.2741518456151848</v>
      </c>
      <c r="N3" s="8">
        <f>G3*G$15+G$14</f>
        <v>-1.0255662043636016</v>
      </c>
      <c r="O3" s="5"/>
      <c r="P3" s="14">
        <f>M3-N3</f>
        <v>0.75141435874841678</v>
      </c>
      <c r="Q3" s="2" t="str">
        <f>IF(ABS(P3)&gt;0.5,"Unique","Common")</f>
        <v>Unique</v>
      </c>
    </row>
    <row r="4" spans="1:17" x14ac:dyDescent="0.25">
      <c r="A4" t="s">
        <v>1</v>
      </c>
      <c r="B4" s="8">
        <v>-0.36465880000000001</v>
      </c>
      <c r="C4" s="8">
        <v>-0.75869410000000004</v>
      </c>
      <c r="D4" s="5"/>
      <c r="E4" t="s">
        <v>1</v>
      </c>
      <c r="F4" s="8">
        <f t="shared" ref="F4:G10" si="0">B4/B$12</f>
        <v>-0.43090125428041265</v>
      </c>
      <c r="G4" s="8">
        <f t="shared" si="0"/>
        <v>-0.65160576786926583</v>
      </c>
      <c r="H4" s="5"/>
      <c r="I4" s="5">
        <f t="shared" ref="I4:I10" si="1">F4-G4</f>
        <v>0.22070451358885318</v>
      </c>
      <c r="J4" s="19" t="str">
        <f t="shared" ref="J4:J10" si="2">IF(ABS(I4)&gt;0.5,"Unique","Common")</f>
        <v>Common</v>
      </c>
      <c r="K4" s="14"/>
      <c r="L4" t="s">
        <v>1</v>
      </c>
      <c r="M4" s="8">
        <f t="shared" ref="M4:N10" si="3">F4*F$15+F$14</f>
        <v>-0.12692377499199586</v>
      </c>
      <c r="N4" s="8">
        <f t="shared" si="3"/>
        <v>-0.34165080809915166</v>
      </c>
      <c r="O4" s="5"/>
      <c r="P4" s="5">
        <f t="shared" ref="P4:P10" si="4">M4-N4</f>
        <v>0.2147270331071558</v>
      </c>
      <c r="Q4" s="19" t="str">
        <f t="shared" ref="Q4:Q10" si="5">IF(ABS(P4)&gt;0.5,"Unique","Common")</f>
        <v>Common</v>
      </c>
    </row>
    <row r="5" spans="1:17" x14ac:dyDescent="0.25">
      <c r="A5" t="s">
        <v>2</v>
      </c>
      <c r="B5" s="8">
        <v>-0.99721459999999995</v>
      </c>
      <c r="C5" s="8">
        <v>-0.36661339999999998</v>
      </c>
      <c r="D5" s="5"/>
      <c r="E5" t="s">
        <v>2</v>
      </c>
      <c r="F5" s="8">
        <f t="shared" si="0"/>
        <v>-1.1783646025455576</v>
      </c>
      <c r="G5" s="8">
        <f t="shared" si="0"/>
        <v>-0.31486656614063863</v>
      </c>
      <c r="H5" s="9"/>
      <c r="I5" s="14">
        <f t="shared" si="1"/>
        <v>-0.86349803640491896</v>
      </c>
      <c r="J5" s="2" t="str">
        <f t="shared" si="2"/>
        <v>Unique</v>
      </c>
      <c r="L5" t="s">
        <v>2</v>
      </c>
      <c r="M5" s="8">
        <f t="shared" si="3"/>
        <v>-0.85596373243405188</v>
      </c>
      <c r="N5" s="8">
        <f t="shared" si="3"/>
        <v>-2.0152703447311515E-2</v>
      </c>
      <c r="O5" s="5"/>
      <c r="P5" s="14">
        <f t="shared" si="4"/>
        <v>-0.83581102898674042</v>
      </c>
      <c r="Q5" s="2" t="str">
        <f t="shared" si="5"/>
        <v>Unique</v>
      </c>
    </row>
    <row r="6" spans="1:17" x14ac:dyDescent="0.25">
      <c r="A6" t="s">
        <v>3</v>
      </c>
      <c r="B6" s="8">
        <v>0.2227441</v>
      </c>
      <c r="C6" s="8">
        <v>-0.2423555</v>
      </c>
      <c r="D6" s="5"/>
      <c r="E6" t="s">
        <v>3</v>
      </c>
      <c r="F6" s="8">
        <f t="shared" si="0"/>
        <v>0.26320689936335462</v>
      </c>
      <c r="G6" s="8">
        <f t="shared" si="0"/>
        <v>-0.20814744924843867</v>
      </c>
      <c r="H6" s="5"/>
      <c r="I6" s="20">
        <f t="shared" si="1"/>
        <v>0.47135434861179326</v>
      </c>
      <c r="J6" s="19" t="str">
        <f t="shared" si="2"/>
        <v>Common</v>
      </c>
      <c r="K6" s="3"/>
      <c r="L6" t="s">
        <v>3</v>
      </c>
      <c r="M6" s="8">
        <f t="shared" si="3"/>
        <v>0.55007608054223556</v>
      </c>
      <c r="N6" s="8">
        <f t="shared" si="3"/>
        <v>8.1736217221361762E-2</v>
      </c>
      <c r="O6" s="5"/>
      <c r="P6" s="20">
        <f t="shared" si="4"/>
        <v>0.46833986332087379</v>
      </c>
      <c r="Q6" s="19" t="str">
        <f t="shared" si="5"/>
        <v>Common</v>
      </c>
    </row>
    <row r="7" spans="1:17" x14ac:dyDescent="0.25">
      <c r="A7" t="s">
        <v>4</v>
      </c>
      <c r="B7" s="8">
        <v>-0.70179970000000003</v>
      </c>
      <c r="C7" s="8">
        <v>-0.43557279999999998</v>
      </c>
      <c r="D7" s="5"/>
      <c r="E7" t="s">
        <v>4</v>
      </c>
      <c r="F7" s="8">
        <f t="shared" si="0"/>
        <v>-0.82928581727252249</v>
      </c>
      <c r="G7" s="8">
        <f t="shared" si="0"/>
        <v>-0.37409246863388834</v>
      </c>
      <c r="H7" s="5"/>
      <c r="I7" s="20">
        <f t="shared" si="1"/>
        <v>-0.45519334863863414</v>
      </c>
      <c r="J7" s="19" t="str">
        <f t="shared" si="2"/>
        <v>Common</v>
      </c>
      <c r="L7" t="s">
        <v>4</v>
      </c>
      <c r="M7" s="8">
        <f t="shared" si="3"/>
        <v>-0.51548900099731654</v>
      </c>
      <c r="N7" s="8">
        <f t="shared" si="3"/>
        <v>-7.6697992205284282E-2</v>
      </c>
      <c r="O7" s="5"/>
      <c r="P7" s="20">
        <f t="shared" si="4"/>
        <v>-0.43879100879203226</v>
      </c>
      <c r="Q7" s="19" t="str">
        <f t="shared" si="5"/>
        <v>Common</v>
      </c>
    </row>
    <row r="8" spans="1:17" x14ac:dyDescent="0.25">
      <c r="A8" t="s">
        <v>5</v>
      </c>
      <c r="B8" s="8">
        <v>0.1240431</v>
      </c>
      <c r="C8" s="8">
        <v>0.2485166</v>
      </c>
      <c r="D8" s="5"/>
      <c r="E8" t="s">
        <v>5</v>
      </c>
      <c r="F8" s="8">
        <f t="shared" si="0"/>
        <v>0.14657627177742771</v>
      </c>
      <c r="G8" s="8">
        <f t="shared" si="0"/>
        <v>0.21343892086581295</v>
      </c>
      <c r="H8" s="5"/>
      <c r="I8" s="5">
        <f t="shared" si="1"/>
        <v>-6.686264908838524E-2</v>
      </c>
      <c r="J8" s="19" t="str">
        <f t="shared" si="2"/>
        <v>Common</v>
      </c>
      <c r="L8" t="s">
        <v>5</v>
      </c>
      <c r="M8" s="8">
        <f t="shared" si="3"/>
        <v>0.4363201512795708</v>
      </c>
      <c r="N8" s="8">
        <f t="shared" si="3"/>
        <v>0.48424123666370755</v>
      </c>
      <c r="O8" s="5"/>
      <c r="P8" s="5">
        <f t="shared" si="4"/>
        <v>-4.7921085384136752E-2</v>
      </c>
      <c r="Q8" s="19" t="str">
        <f t="shared" si="5"/>
        <v>Common</v>
      </c>
    </row>
    <row r="9" spans="1:17" x14ac:dyDescent="0.25">
      <c r="A9" t="s">
        <v>6</v>
      </c>
      <c r="B9" s="8">
        <v>0.5365124</v>
      </c>
      <c r="C9" s="8">
        <v>0.87386450000000004</v>
      </c>
      <c r="D9" s="5"/>
      <c r="E9" t="s">
        <v>6</v>
      </c>
      <c r="F9" s="8">
        <f t="shared" si="0"/>
        <v>0.63397308963062038</v>
      </c>
      <c r="G9" s="8">
        <f t="shared" si="0"/>
        <v>0.75052006933518012</v>
      </c>
      <c r="H9" s="5"/>
      <c r="I9" s="5">
        <f t="shared" si="1"/>
        <v>-0.11654697970455974</v>
      </c>
      <c r="J9" s="19" t="str">
        <f t="shared" si="2"/>
        <v>Common</v>
      </c>
      <c r="L9" t="s">
        <v>6</v>
      </c>
      <c r="M9" s="8">
        <f t="shared" si="3"/>
        <v>0.91170366830392591</v>
      </c>
      <c r="N9" s="8">
        <f t="shared" si="3"/>
        <v>0.99701364448181362</v>
      </c>
      <c r="O9" s="5"/>
      <c r="P9" s="5">
        <f t="shared" si="4"/>
        <v>-8.5309976177887714E-2</v>
      </c>
      <c r="Q9" s="19" t="str">
        <f t="shared" si="5"/>
        <v>Common</v>
      </c>
    </row>
    <row r="10" spans="1:17" x14ac:dyDescent="0.25">
      <c r="A10" t="s">
        <v>7</v>
      </c>
      <c r="B10" s="8">
        <v>1.6727126000000001</v>
      </c>
      <c r="C10" s="8">
        <v>2.2735740999999998</v>
      </c>
      <c r="D10" s="5"/>
      <c r="E10" t="s">
        <v>7</v>
      </c>
      <c r="F10" s="8">
        <f t="shared" si="0"/>
        <v>1.9765708585413275</v>
      </c>
      <c r="G10" s="8">
        <f t="shared" si="0"/>
        <v>1.952663131607554</v>
      </c>
      <c r="H10" s="5"/>
      <c r="I10" s="5">
        <f t="shared" si="1"/>
        <v>2.3907726933773521E-2</v>
      </c>
      <c r="J10" s="19" t="str">
        <f t="shared" si="2"/>
        <v>Common</v>
      </c>
      <c r="L10" t="s">
        <v>7</v>
      </c>
      <c r="M10" s="8">
        <f t="shared" si="3"/>
        <v>2.2212092414939204</v>
      </c>
      <c r="N10" s="8">
        <f t="shared" si="3"/>
        <v>2.1447467092896075</v>
      </c>
      <c r="O10" s="5"/>
      <c r="P10" s="5">
        <f t="shared" si="4"/>
        <v>7.6462532204312872E-2</v>
      </c>
      <c r="Q10" s="19" t="str">
        <f t="shared" si="5"/>
        <v>Common</v>
      </c>
    </row>
    <row r="11" spans="1:17" x14ac:dyDescent="0.25">
      <c r="A11" s="6" t="s">
        <v>8</v>
      </c>
      <c r="B11" s="10">
        <f t="shared" ref="B11:C11" si="6">AVERAGE(B3:B10)</f>
        <v>-7.8749999999905285E-6</v>
      </c>
      <c r="C11" s="10">
        <f t="shared" si="6"/>
        <v>-4.8500000000006871E-6</v>
      </c>
      <c r="D11" s="11"/>
      <c r="E11" s="6" t="s">
        <v>8</v>
      </c>
      <c r="F11" s="10">
        <f t="shared" ref="F11:G11" si="7">AVERAGE(F3:F10)</f>
        <v>-9.3055408986741917E-6</v>
      </c>
      <c r="G11" s="10">
        <f t="shared" si="7"/>
        <v>-4.1654310666272565E-6</v>
      </c>
      <c r="H11" s="5"/>
      <c r="L11" s="6" t="s">
        <v>8</v>
      </c>
      <c r="M11" s="10">
        <f>AVERAGE(M3:M10)</f>
        <v>0.29334759844763797</v>
      </c>
      <c r="N11" s="10">
        <f t="shared" ref="M11:N11" si="8">AVERAGE(N3:N10)</f>
        <v>0.28045876244264273</v>
      </c>
      <c r="O11" s="14"/>
      <c r="P11" s="14"/>
      <c r="Q11" s="5"/>
    </row>
    <row r="12" spans="1:17" x14ac:dyDescent="0.25">
      <c r="A12" s="7" t="s">
        <v>9</v>
      </c>
      <c r="B12" s="12">
        <f t="shared" ref="B12:C12" si="9">STDEV(B3:B10)</f>
        <v>0.8462699896498681</v>
      </c>
      <c r="C12" s="12">
        <f t="shared" si="9"/>
        <v>1.1643452796326685</v>
      </c>
      <c r="D12" s="13"/>
      <c r="E12" s="7" t="s">
        <v>9</v>
      </c>
      <c r="F12" s="12">
        <f t="shared" ref="F12:G12" si="10">STDEV(F3:F10)</f>
        <v>1</v>
      </c>
      <c r="G12" s="12">
        <f t="shared" si="10"/>
        <v>1</v>
      </c>
      <c r="H12" s="5"/>
      <c r="L12" s="6" t="s">
        <v>9</v>
      </c>
      <c r="M12" s="10">
        <f t="shared" ref="M12:N12" si="11">STDEV(M3:M10)</f>
        <v>0.97535211476810257</v>
      </c>
      <c r="N12" s="10">
        <f t="shared" si="11"/>
        <v>0.95473916610080467</v>
      </c>
      <c r="O12" s="14"/>
      <c r="P12" s="14"/>
      <c r="Q12" s="5"/>
    </row>
    <row r="14" spans="1:17" x14ac:dyDescent="0.25">
      <c r="E14" s="6" t="s">
        <v>16</v>
      </c>
      <c r="F14" s="11">
        <f>AVERAGE(F4,F6:F10)</f>
        <v>0.29335667462663251</v>
      </c>
      <c r="G14" s="11">
        <f>AVERAGE(G4,G6:G10)</f>
        <v>0.28046273934282567</v>
      </c>
    </row>
    <row r="15" spans="1:17" x14ac:dyDescent="0.25">
      <c r="E15" s="6" t="s">
        <v>17</v>
      </c>
      <c r="F15" s="11">
        <f>_xlfn.STDEV.S(F4,F6:F10)</f>
        <v>0.97535211476810257</v>
      </c>
      <c r="G15" s="11">
        <f>_xlfn.STDEV.S(G4,G6:G10)</f>
        <v>0.95473916610080467</v>
      </c>
    </row>
    <row r="17" spans="1:7" x14ac:dyDescent="0.25">
      <c r="A17" s="21" t="s">
        <v>19</v>
      </c>
      <c r="B17" s="21" t="s">
        <v>10</v>
      </c>
      <c r="C17" s="21" t="s">
        <v>12</v>
      </c>
    </row>
    <row r="18" spans="1:7" x14ac:dyDescent="0.25">
      <c r="A18" s="21" t="s">
        <v>20</v>
      </c>
      <c r="B18" s="22">
        <f>F$14</f>
        <v>0.29335667462663251</v>
      </c>
      <c r="C18" s="22">
        <f>G$14</f>
        <v>0.28046273934282567</v>
      </c>
    </row>
    <row r="19" spans="1:7" x14ac:dyDescent="0.25">
      <c r="A19" s="21" t="s">
        <v>21</v>
      </c>
      <c r="B19" s="22">
        <f>F$15/B$12</f>
        <v>1.1525306659776986</v>
      </c>
      <c r="C19" s="22">
        <f>G$15/C$12</f>
        <v>0.81997941916508554</v>
      </c>
    </row>
    <row r="23" spans="1:7" x14ac:dyDescent="0.25">
      <c r="B23" s="8"/>
      <c r="C23" s="8"/>
    </row>
    <row r="24" spans="1:7" x14ac:dyDescent="0.25">
      <c r="B24" s="8"/>
      <c r="C24" s="8"/>
    </row>
    <row r="25" spans="1:7" x14ac:dyDescent="0.25">
      <c r="B25" s="8"/>
      <c r="C25" s="8"/>
    </row>
    <row r="26" spans="1:7" x14ac:dyDescent="0.25">
      <c r="B26" s="8"/>
      <c r="C26" s="8"/>
    </row>
    <row r="27" spans="1:7" x14ac:dyDescent="0.25">
      <c r="B27" s="8"/>
      <c r="C27" s="8"/>
    </row>
    <row r="28" spans="1:7" x14ac:dyDescent="0.25">
      <c r="B28" s="8"/>
      <c r="C28" s="8"/>
    </row>
    <row r="29" spans="1:7" x14ac:dyDescent="0.25">
      <c r="B29" s="8"/>
      <c r="C29" s="8"/>
    </row>
    <row r="30" spans="1:7" x14ac:dyDescent="0.25">
      <c r="B30" s="8"/>
      <c r="C30" s="8"/>
    </row>
    <row r="31" spans="1:7" x14ac:dyDescent="0.25">
      <c r="A31" s="6"/>
      <c r="B31" s="10"/>
      <c r="C31" s="10"/>
      <c r="E31" s="3"/>
      <c r="F31" s="3"/>
      <c r="G31" s="3"/>
    </row>
    <row r="32" spans="1:7" x14ac:dyDescent="0.25">
      <c r="A32" s="6"/>
      <c r="B32" s="10"/>
      <c r="C32" s="10"/>
      <c r="E32" s="3"/>
      <c r="F32" s="3"/>
    </row>
    <row r="33" spans="5:6" x14ac:dyDescent="0.25">
      <c r="E33" s="3"/>
      <c r="F33" s="3"/>
    </row>
    <row r="34" spans="5:6" x14ac:dyDescent="0.25">
      <c r="E34" s="3"/>
      <c r="F34" s="3"/>
    </row>
    <row r="35" spans="5:6" x14ac:dyDescent="0.25">
      <c r="E35" s="3"/>
      <c r="F35" s="3"/>
    </row>
    <row r="36" spans="5:6" x14ac:dyDescent="0.25">
      <c r="E36" s="3"/>
      <c r="F36" s="3"/>
    </row>
    <row r="37" spans="5:6" x14ac:dyDescent="0.25">
      <c r="E37" s="3"/>
      <c r="F37" s="3"/>
    </row>
    <row r="38" spans="5:6" x14ac:dyDescent="0.25">
      <c r="E38" s="3"/>
      <c r="F38" s="3"/>
    </row>
    <row r="39" spans="5:6" x14ac:dyDescent="0.25">
      <c r="E39" s="3"/>
      <c r="F39" s="3"/>
    </row>
    <row r="40" spans="5:6" x14ac:dyDescent="0.25">
      <c r="E40" s="3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C10" sqref="C10"/>
    </sheetView>
  </sheetViews>
  <sheetFormatPr defaultColWidth="8.85546875" defaultRowHeight="15" x14ac:dyDescent="0.25"/>
  <cols>
    <col min="1" max="1" width="10.42578125" customWidth="1"/>
    <col min="2" max="2" width="12" bestFit="1" customWidth="1"/>
    <col min="3" max="3" width="10.7109375" bestFit="1" customWidth="1"/>
    <col min="4" max="4" width="10.85546875" bestFit="1" customWidth="1"/>
  </cols>
  <sheetData>
    <row r="1" spans="1:9" x14ac:dyDescent="0.25">
      <c r="A1" s="1"/>
    </row>
    <row r="2" spans="1:9" x14ac:dyDescent="0.25">
      <c r="A2" s="1"/>
      <c r="C2" s="8"/>
      <c r="D2" s="8"/>
    </row>
    <row r="3" spans="1:9" x14ac:dyDescent="0.25">
      <c r="A3" s="1"/>
      <c r="C3" s="8"/>
      <c r="D3" s="8"/>
    </row>
    <row r="6" spans="1:9" x14ac:dyDescent="0.25">
      <c r="A6" s="15"/>
      <c r="B6" s="16"/>
      <c r="C6" s="15"/>
      <c r="D6" s="15"/>
      <c r="E6" s="15"/>
      <c r="F6" s="15"/>
      <c r="G6" s="15"/>
      <c r="H6" s="15"/>
      <c r="I6" s="15"/>
    </row>
    <row r="7" spans="1:9" x14ac:dyDescent="0.25">
      <c r="A7" s="15"/>
    </row>
    <row r="8" spans="1:9" x14ac:dyDescent="0.25">
      <c r="A8" s="15"/>
      <c r="B8" s="4"/>
      <c r="C8" s="4"/>
      <c r="D8" s="4"/>
      <c r="E8" s="4"/>
      <c r="F8" s="4"/>
      <c r="G8" s="4"/>
      <c r="H8" s="4"/>
      <c r="I8" s="4"/>
    </row>
    <row r="11" spans="1:9" ht="24" x14ac:dyDescent="0.25">
      <c r="B11" s="17"/>
    </row>
    <row r="12" spans="1:9" x14ac:dyDescent="0.25">
      <c r="C12" s="18"/>
      <c r="D12" s="18"/>
    </row>
    <row r="13" spans="1:9" ht="24" x14ac:dyDescent="0.25">
      <c r="B13" s="17"/>
      <c r="C13" s="4"/>
      <c r="D13" s="4"/>
    </row>
    <row r="14" spans="1:9" x14ac:dyDescent="0.25">
      <c r="C14" s="18"/>
      <c r="D14" s="18"/>
    </row>
    <row r="15" spans="1:9" ht="24" x14ac:dyDescent="0.25">
      <c r="B15" s="17"/>
      <c r="C15" s="4"/>
      <c r="D15" s="4"/>
    </row>
    <row r="16" spans="1:9" ht="24" x14ac:dyDescent="0.25">
      <c r="B16" s="17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Contry 1 VS Country 2</vt:lpstr>
      <vt:lpstr>Sheet3</vt:lpstr>
    </vt:vector>
  </TitlesOfParts>
  <Company>FAO of the 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Viviani (ESS)</dc:creator>
  <cp:lastModifiedBy>Sara Viviani (ESS)</cp:lastModifiedBy>
  <dcterms:created xsi:type="dcterms:W3CDTF">2014-10-16T09:31:43Z</dcterms:created>
  <dcterms:modified xsi:type="dcterms:W3CDTF">2015-04-02T13:13:48Z</dcterms:modified>
</cp:coreProperties>
</file>